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1970" windowHeight="3015" activeTab="0"/>
  </bookViews>
  <sheets>
    <sheet name="Info" sheetId="1" r:id="rId1"/>
    <sheet name="RentAufzuBauko" sheetId="2" r:id="rId2"/>
    <sheet name="Arb.eink._Aufzu" sheetId="3" r:id="rId3"/>
    <sheet name="MaxStaKo" sheetId="4" r:id="rId4"/>
    <sheet name="Tabelle4" sheetId="5" r:id="rId5"/>
    <sheet name="Tabelle5" sheetId="6" r:id="rId6"/>
    <sheet name="Tabelle6" sheetId="7" r:id="rId7"/>
    <sheet name="Tabelle7" sheetId="8" r:id="rId8"/>
    <sheet name="Tabelle8" sheetId="9" r:id="rId9"/>
    <sheet name="Tabelle9" sheetId="10" r:id="rId10"/>
    <sheet name="Tabelle10" sheetId="11" r:id="rId11"/>
    <sheet name="Tabelle11" sheetId="12" r:id="rId12"/>
    <sheet name="Tabelle12" sheetId="13" r:id="rId13"/>
    <sheet name="Tabelle13" sheetId="14" r:id="rId14"/>
    <sheet name="Tabelle14" sheetId="15" r:id="rId15"/>
    <sheet name="Tabelle15" sheetId="16" r:id="rId16"/>
    <sheet name="Tabelle16" sheetId="17" r:id="rId17"/>
  </sheets>
  <definedNames/>
  <calcPr fullCalcOnLoad="1"/>
</workbook>
</file>

<file path=xl/sharedStrings.xml><?xml version="1.0" encoding="utf-8"?>
<sst xmlns="http://schemas.openxmlformats.org/spreadsheetml/2006/main" count="100" uniqueCount="72">
  <si>
    <t>Wirtschaftlichkeit der Ferkelaufzucht</t>
  </si>
  <si>
    <t>in Abhängigkeit von den Baukosten</t>
  </si>
  <si>
    <t>Progr.-Stand:</t>
  </si>
  <si>
    <t>Kennwerte je Aufzuchtplatz</t>
  </si>
  <si>
    <t>Erlöse Aufzuchtferkel</t>
  </si>
  <si>
    <t xml:space="preserve">Umtriebe  x </t>
  </si>
  <si>
    <t xml:space="preserve"> -Variable Kosten         </t>
  </si>
  <si>
    <t xml:space="preserve"> - Ferkel</t>
  </si>
  <si>
    <t xml:space="preserve"> = Deckungsbeitrag / Platz</t>
  </si>
  <si>
    <r>
      <t xml:space="preserve"> - Jahreskosten Stall     </t>
    </r>
    <r>
      <rPr>
        <sz val="16"/>
        <rFont val="Arial"/>
        <family val="2"/>
      </rPr>
      <t xml:space="preserve"> ( Baukosten   x</t>
    </r>
  </si>
  <si>
    <t xml:space="preserve"> - anteilige Gemeinkosten</t>
  </si>
  <si>
    <t>€ / Platz</t>
  </si>
  <si>
    <t xml:space="preserve"> - je Platz</t>
  </si>
  <si>
    <t>bei</t>
  </si>
  <si>
    <t xml:space="preserve"> Akh / Platz )</t>
  </si>
  <si>
    <t xml:space="preserve"> -je Akh</t>
  </si>
  <si>
    <t>Akh / Pl.  x</t>
  </si>
  <si>
    <t>€ / Akh</t>
  </si>
  <si>
    <t>Abschreibung</t>
  </si>
  <si>
    <t>%</t>
  </si>
  <si>
    <t>Zinsansatz ( i / 2 )</t>
  </si>
  <si>
    <t>Unterhaltung</t>
  </si>
  <si>
    <t>Einfluß der Baukosten auf das Arbeitseinkommen</t>
  </si>
  <si>
    <t>Progr.-Stand :</t>
  </si>
  <si>
    <t>Baukosten je Aufzuchtplatz ( € )</t>
  </si>
  <si>
    <t>Deckungsbeitrag je Platz</t>
  </si>
  <si>
    <t xml:space="preserve">€ </t>
  </si>
  <si>
    <t xml:space="preserve"> Jahreskosten Stall </t>
  </si>
  <si>
    <t>in %</t>
  </si>
  <si>
    <t>in €</t>
  </si>
  <si>
    <t xml:space="preserve"> anteilige Gemeinkosten je Pl.</t>
  </si>
  <si>
    <t>€</t>
  </si>
  <si>
    <t>Arbeitsbedarf je Platz</t>
  </si>
  <si>
    <t>Akh</t>
  </si>
  <si>
    <t>Unterstellter Deckungsbeitrag je Aufzuchtplatz :</t>
  </si>
  <si>
    <t>Maximale Baukosten je Aufzuchtplatz 
in Abhängigkeit vom Deckungsbeitrag</t>
  </si>
  <si>
    <t>Akh - Bedarf je Platz</t>
  </si>
  <si>
    <t xml:space="preserve">Lohnansatz  / Akh </t>
  </si>
  <si>
    <t>Gemeinkosten / Pl.</t>
  </si>
  <si>
    <t>Umtriebe / Pl.</t>
  </si>
  <si>
    <t>Jahreskosten insg.</t>
  </si>
  <si>
    <t>DB je Ferkel</t>
  </si>
  <si>
    <t>DB / Platz</t>
  </si>
  <si>
    <t>Lohnansatz je Pl.</t>
  </si>
  <si>
    <t xml:space="preserve">Gemein-kosten / Pl. </t>
  </si>
  <si>
    <t>Max. Jahreskosten je Stallplatz</t>
  </si>
  <si>
    <t>Max. Baukosten je Stallplatz</t>
  </si>
  <si>
    <t xml:space="preserve"> - Lohnansatz </t>
  </si>
  <si>
    <t>1) Jahreskosten Stall :</t>
  </si>
  <si>
    <t>Dateneingabe in den gelben Feldern !</t>
  </si>
  <si>
    <t>( halber Zinssatz des eingesetzten Kapitals )</t>
  </si>
  <si>
    <t>der Einfluss unterschiedlicher Baukosten auf das Arbeitseinkommen ( grafische Darstellung )</t>
  </si>
  <si>
    <t>die maximal vertretbaren Baukosten in Abhängigkeit vom Deckungsbeitrag  je Aufzuchtferkel</t>
  </si>
  <si>
    <t>Mit den Arbeitsblättern dieser Datei werden dargestellt :</t>
  </si>
  <si>
    <t>In den gelben Eingabefeldern können die Daten an die eigenen Verhältnisse angepasst werden.</t>
  </si>
  <si>
    <r>
      <t xml:space="preserve">Baukosten je Platz 
</t>
    </r>
    <r>
      <rPr>
        <b/>
        <sz val="16"/>
        <rFont val="Arial"/>
        <family val="2"/>
      </rPr>
      <t>(nach Zuschuss)</t>
    </r>
  </si>
  <si>
    <t>Als Baukosten werden jeweils die Investitionskosten nach Abzug eines eventuellen Zuschusses nach dem AFP verstanden. Beim pauschalierenden Landwirt ist auch die Mwst. zu berücksichtigen, und zwar sowohl bei den Baukosten, den variablen Kosten und Gemeinkosten als auch bei den Erlösen. Der regelbesteuerte bzw. optierende Landwirt rechnet alles netto, d.h. ohne Mwst.</t>
  </si>
  <si>
    <t xml:space="preserve">Die Dateneingabe und Berechnung erfolgt </t>
  </si>
  <si>
    <t>brutto (inkl. Mwst.)</t>
  </si>
  <si>
    <t>netto (ohne Mwst.)</t>
  </si>
  <si>
    <t>x</t>
  </si>
  <si>
    <r>
      <t xml:space="preserve">Jahreskosten </t>
    </r>
    <r>
      <rPr>
        <vertAlign val="superscript"/>
        <sz val="16"/>
        <rFont val="Arial"/>
        <family val="2"/>
      </rPr>
      <t>1)</t>
    </r>
    <r>
      <rPr>
        <sz val="16"/>
        <rFont val="Arial"/>
        <family val="2"/>
      </rPr>
      <t xml:space="preserve"> )</t>
    </r>
  </si>
  <si>
    <t xml:space="preserve"> - sonst variable Kosten </t>
  </si>
  <si>
    <r>
      <t xml:space="preserve"> = Arbeitseinkommen </t>
    </r>
    <r>
      <rPr>
        <sz val="16"/>
        <color indexed="8"/>
        <rFont val="Arial"/>
        <family val="2"/>
      </rPr>
      <t xml:space="preserve">(DB abzüglich Festkosten ) </t>
    </r>
  </si>
  <si>
    <t xml:space="preserve"> in der Ferkelaufzucht</t>
  </si>
  <si>
    <t>Arbeitseinkommen je Platz</t>
  </si>
  <si>
    <t>Einkommen je Akh</t>
  </si>
  <si>
    <r>
      <t xml:space="preserve"> = Kalkulatorisches Betriebszweigergebnis / Pl.</t>
    </r>
    <r>
      <rPr>
        <sz val="18"/>
        <color indexed="8"/>
        <rFont val="Arial"/>
        <family val="2"/>
      </rPr>
      <t xml:space="preserve"> </t>
    </r>
  </si>
  <si>
    <t>die Wirtschaftlichkeit der Ferkelaufzucht in Abhängigkeit von den Baukosten je Aufzuchtplatz ( Deckungsbeitrag, Arbeitseinkommen je Platz und Stunde, kalkulatorisches Betriebszweigergebnis )</t>
  </si>
  <si>
    <r>
      <t xml:space="preserve">         </t>
    </r>
    <r>
      <rPr>
        <sz val="20"/>
        <rFont val="Arial"/>
        <family val="2"/>
      </rPr>
      <t>Ökonomik</t>
    </r>
    <r>
      <rPr>
        <sz val="16"/>
        <rFont val="Arial"/>
        <family val="2"/>
      </rPr>
      <t xml:space="preserve"> </t>
    </r>
    <r>
      <rPr>
        <sz val="20"/>
        <rFont val="Arial"/>
        <family val="2"/>
      </rPr>
      <t xml:space="preserve">Ferkelaufzucht </t>
    </r>
    <r>
      <rPr>
        <sz val="16"/>
        <rFont val="Arial"/>
        <family val="2"/>
      </rPr>
      <t xml:space="preserve">              </t>
    </r>
    <r>
      <rPr>
        <sz val="12"/>
        <rFont val="Arial"/>
        <family val="2"/>
      </rPr>
      <t xml:space="preserve"> Vers. 1.1   05/2009</t>
    </r>
  </si>
  <si>
    <t>Dr. Volker Segger, LEL Schwäbisch Gmünd (Tel.: 07171/917-100)</t>
  </si>
  <si>
    <t>€/F.</t>
  </si>
</sst>
</file>

<file path=xl/styles.xml><?xml version="1.0" encoding="utf-8"?>
<styleSheet xmlns="http://schemas.openxmlformats.org/spreadsheetml/2006/main">
  <numFmts count="3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DM&quot;;\-#,##0\ &quot;DM&quot;"/>
    <numFmt numFmtId="165" formatCode="#,##0\ &quot;DM&quot;;[Red]\-#,##0\ &quot;DM&quot;"/>
    <numFmt numFmtId="166" formatCode="#,##0.00\ &quot;DM&quot;;\-#,##0.00\ &quot;DM&quot;"/>
    <numFmt numFmtId="167" formatCode="#,##0.00\ &quot;DM&quot;;[Red]\-#,##0.00\ &quot;DM&quot;"/>
    <numFmt numFmtId="168" formatCode="_-* #,##0\ &quot;DM&quot;_-;\-* #,##0\ &quot;DM&quot;_-;_-* &quot;-&quot;\ &quot;DM&quot;_-;_-@_-"/>
    <numFmt numFmtId="169" formatCode="_-* #,##0\ _D_M_-;\-* #,##0\ _D_M_-;_-* &quot;-&quot;\ _D_M_-;_-@_-"/>
    <numFmt numFmtId="170" formatCode="_-* #,##0.00\ &quot;DM&quot;_-;\-* #,##0.00\ &quot;DM&quot;_-;_-* &quot;-&quot;??\ &quot;DM&quot;_-;_-@_-"/>
    <numFmt numFmtId="171" formatCode="_-* #,##0.00\ _D_M_-;\-* #,##0.00\ _D_M_-;_-* &quot;-&quot;??\ _D_M_-;_-@_-"/>
    <numFmt numFmtId="172" formatCode="0.0000"/>
    <numFmt numFmtId="173" formatCode="0.000"/>
    <numFmt numFmtId="174" formatCode="0.0"/>
    <numFmt numFmtId="175" formatCode="#,##0.0"/>
    <numFmt numFmtId="176" formatCode="_-* #,##0.0\ _D_M_-;\-* #,##0.0\ _D_M_-;_-* &quot;-&quot;??\ _D_M_-;_-@_-"/>
    <numFmt numFmtId="177" formatCode="_-* #,##0\ _D_M_-;\-* #,##0\ _D_M_-;_-* &quot;-&quot;??\ _D_M_-;_-@_-"/>
    <numFmt numFmtId="178" formatCode="0.0000000"/>
    <numFmt numFmtId="179" formatCode="0.000000"/>
    <numFmt numFmtId="180" formatCode="0.00000"/>
    <numFmt numFmtId="181" formatCode="_-* #,##0.000\ _D_M_-;\-* #,##0.000\ _D_M_-;_-* &quot;-&quot;??\ _D_M_-;_-@_-"/>
    <numFmt numFmtId="182" formatCode="_-* #,##0.0000\ _D_M_-;\-* #,##0.0000\ _D_M_-;_-* &quot;-&quot;??\ _D_M_-;_-@_-"/>
    <numFmt numFmtId="183" formatCode="0.00000000"/>
    <numFmt numFmtId="184" formatCode="#,##0\ _D_M"/>
    <numFmt numFmtId="185" formatCode="#,##0\ &quot;DM&quot;"/>
    <numFmt numFmtId="186" formatCode="_-* #,##0.0\ &quot;DM&quot;_-;\-* #,##0.0\ &quot;DM&quot;_-;_-* &quot;-&quot;??\ &quot;DM&quot;_-;_-@_-"/>
    <numFmt numFmtId="187" formatCode="_-* #,##0\ &quot;DM&quot;_-;\-* #,##0\ &quot;DM&quot;_-;_-* &quot;-&quot;??\ &quot;DM&quot;_-;_-@_-"/>
    <numFmt numFmtId="188" formatCode="yy\-mm\-dd"/>
    <numFmt numFmtId="189" formatCode="0.0%"/>
    <numFmt numFmtId="190" formatCode="#,##0.0\ &quot;€&quot;;[Red]\-#,##0.0\ &quot;€&quot;"/>
  </numFmts>
  <fonts count="37">
    <font>
      <sz val="10"/>
      <name val="Arial"/>
      <family val="0"/>
    </font>
    <font>
      <b/>
      <sz val="10"/>
      <name val="Arial"/>
      <family val="0"/>
    </font>
    <font>
      <i/>
      <sz val="10"/>
      <name val="Arial"/>
      <family val="0"/>
    </font>
    <font>
      <b/>
      <i/>
      <sz val="10"/>
      <name val="Arial"/>
      <family val="0"/>
    </font>
    <font>
      <sz val="16"/>
      <name val="Arial"/>
      <family val="2"/>
    </font>
    <font>
      <sz val="14"/>
      <name val="Arial"/>
      <family val="2"/>
    </font>
    <font>
      <sz val="18"/>
      <name val="Arial"/>
      <family val="2"/>
    </font>
    <font>
      <b/>
      <sz val="18"/>
      <name val="Arial"/>
      <family val="2"/>
    </font>
    <font>
      <sz val="18"/>
      <color indexed="8"/>
      <name val="Arial"/>
      <family val="2"/>
    </font>
    <font>
      <sz val="16"/>
      <color indexed="8"/>
      <name val="Arial"/>
      <family val="2"/>
    </font>
    <font>
      <sz val="14"/>
      <color indexed="8"/>
      <name val="Arial"/>
      <family val="2"/>
    </font>
    <font>
      <b/>
      <sz val="18"/>
      <color indexed="8"/>
      <name val="Arial"/>
      <family val="2"/>
    </font>
    <font>
      <b/>
      <sz val="24"/>
      <name val="Arial"/>
      <family val="2"/>
    </font>
    <font>
      <b/>
      <sz val="18"/>
      <color indexed="17"/>
      <name val="Arial"/>
      <family val="2"/>
    </font>
    <font>
      <sz val="18"/>
      <color indexed="17"/>
      <name val="Arial"/>
      <family val="2"/>
    </font>
    <font>
      <sz val="12"/>
      <name val="Arial"/>
      <family val="2"/>
    </font>
    <font>
      <b/>
      <sz val="14"/>
      <name val="Arial"/>
      <family val="2"/>
    </font>
    <font>
      <b/>
      <sz val="26"/>
      <name val="Arial"/>
      <family val="2"/>
    </font>
    <font>
      <b/>
      <sz val="16"/>
      <color indexed="10"/>
      <name val="Arial"/>
      <family val="2"/>
    </font>
    <font>
      <b/>
      <sz val="14.25"/>
      <name val="Arial"/>
      <family val="0"/>
    </font>
    <font>
      <b/>
      <sz val="20"/>
      <color indexed="8"/>
      <name val="Arial"/>
      <family val="2"/>
    </font>
    <font>
      <sz val="20"/>
      <color indexed="8"/>
      <name val="Arial"/>
      <family val="2"/>
    </font>
    <font>
      <b/>
      <sz val="20"/>
      <name val="Arial"/>
      <family val="2"/>
    </font>
    <font>
      <b/>
      <sz val="15"/>
      <name val="Arial"/>
      <family val="2"/>
    </font>
    <font>
      <sz val="15.25"/>
      <name val="Arial"/>
      <family val="0"/>
    </font>
    <font>
      <b/>
      <sz val="16"/>
      <name val="Arial"/>
      <family val="2"/>
    </font>
    <font>
      <sz val="12"/>
      <color indexed="10"/>
      <name val="Arial"/>
      <family val="2"/>
    </font>
    <font>
      <sz val="11"/>
      <name val="Arial"/>
      <family val="2"/>
    </font>
    <font>
      <b/>
      <sz val="12"/>
      <name val="Arial"/>
      <family val="2"/>
    </font>
    <font>
      <vertAlign val="superscript"/>
      <sz val="16"/>
      <name val="Arial"/>
      <family val="2"/>
    </font>
    <font>
      <sz val="14"/>
      <color indexed="10"/>
      <name val="Arial"/>
      <family val="2"/>
    </font>
    <font>
      <sz val="11"/>
      <color indexed="10"/>
      <name val="Arial"/>
      <family val="2"/>
    </font>
    <font>
      <sz val="20"/>
      <name val="Arial"/>
      <family val="2"/>
    </font>
    <font>
      <b/>
      <sz val="18"/>
      <color indexed="12"/>
      <name val="Arial"/>
      <family val="2"/>
    </font>
    <font>
      <sz val="18"/>
      <color indexed="12"/>
      <name val="Arial"/>
      <family val="2"/>
    </font>
    <font>
      <b/>
      <sz val="28"/>
      <name val="Arial"/>
      <family val="2"/>
    </font>
    <font>
      <sz val="28"/>
      <name val="Arial"/>
      <family val="2"/>
    </font>
  </fonts>
  <fills count="7">
    <fill>
      <patternFill/>
    </fill>
    <fill>
      <patternFill patternType="gray125"/>
    </fill>
    <fill>
      <patternFill patternType="solid">
        <fgColor indexed="43"/>
        <bgColor indexed="64"/>
      </patternFill>
    </fill>
    <fill>
      <patternFill patternType="solid">
        <fgColor indexed="26"/>
        <bgColor indexed="64"/>
      </patternFill>
    </fill>
    <fill>
      <patternFill patternType="solid">
        <fgColor indexed="42"/>
        <bgColor indexed="64"/>
      </patternFill>
    </fill>
    <fill>
      <patternFill patternType="solid">
        <fgColor indexed="47"/>
        <bgColor indexed="64"/>
      </patternFill>
    </fill>
    <fill>
      <patternFill patternType="solid">
        <fgColor indexed="44"/>
        <bgColor indexed="64"/>
      </patternFill>
    </fill>
  </fills>
  <borders count="43">
    <border>
      <left/>
      <right/>
      <top/>
      <bottom/>
      <diagonal/>
    </border>
    <border>
      <left>
        <color indexed="63"/>
      </left>
      <right>
        <color indexed="63"/>
      </right>
      <top>
        <color indexed="63"/>
      </top>
      <bottom style="medium"/>
    </border>
    <border>
      <left style="medium"/>
      <right>
        <color indexed="63"/>
      </right>
      <top>
        <color indexed="63"/>
      </top>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style="medium"/>
    </border>
    <border>
      <left>
        <color indexed="63"/>
      </left>
      <right style="thin"/>
      <top>
        <color indexed="63"/>
      </top>
      <bottom>
        <color indexed="63"/>
      </bottom>
    </border>
    <border>
      <left style="medium"/>
      <right style="thin"/>
      <top>
        <color indexed="63"/>
      </top>
      <bottom>
        <color indexed="63"/>
      </bottom>
    </border>
    <border>
      <left>
        <color indexed="63"/>
      </left>
      <right style="thin"/>
      <top>
        <color indexed="63"/>
      </top>
      <bottom style="medium"/>
    </border>
    <border>
      <left style="medium"/>
      <right style="thin"/>
      <top>
        <color indexed="63"/>
      </top>
      <bottom style="medium"/>
    </border>
    <border>
      <left>
        <color indexed="63"/>
      </left>
      <right style="medium"/>
      <top>
        <color indexed="63"/>
      </top>
      <bottom style="medium"/>
    </border>
    <border>
      <left style="medium"/>
      <right>
        <color indexed="63"/>
      </right>
      <top style="thin"/>
      <bottom style="double"/>
    </border>
    <border>
      <left>
        <color indexed="63"/>
      </left>
      <right>
        <color indexed="63"/>
      </right>
      <top style="thin"/>
      <bottom style="double"/>
    </border>
    <border>
      <left style="medium"/>
      <right>
        <color indexed="63"/>
      </right>
      <top style="double"/>
      <bottom>
        <color indexed="63"/>
      </bottom>
    </border>
    <border>
      <left>
        <color indexed="63"/>
      </left>
      <right>
        <color indexed="63"/>
      </right>
      <top style="double"/>
      <bottom>
        <color indexed="63"/>
      </botto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style="medium"/>
      <top style="medium"/>
      <bottom style="thin"/>
    </border>
    <border>
      <left style="medium"/>
      <right style="thin"/>
      <top style="medium"/>
      <bottom>
        <color indexed="63"/>
      </bottom>
    </border>
    <border>
      <left>
        <color indexed="63"/>
      </left>
      <right style="medium"/>
      <top style="medium"/>
      <bottom>
        <color indexed="63"/>
      </bottom>
    </border>
    <border>
      <left>
        <color indexed="63"/>
      </left>
      <right style="thin"/>
      <top>
        <color indexed="63"/>
      </top>
      <bottom style="thin"/>
    </border>
    <border>
      <left style="medium"/>
      <right style="thin"/>
      <top>
        <color indexed="63"/>
      </top>
      <bottom style="thin"/>
    </border>
    <border>
      <left style="thin"/>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medium"/>
      <top>
        <color indexed="63"/>
      </top>
      <bottom>
        <color indexed="63"/>
      </bottom>
    </border>
    <border>
      <left style="thin"/>
      <right style="thin"/>
      <top style="thin"/>
      <bottom style="thin"/>
    </border>
    <border>
      <left style="thin"/>
      <right style="thin"/>
      <top>
        <color indexed="63"/>
      </top>
      <bottom>
        <color indexed="63"/>
      </bottom>
    </border>
    <border>
      <left style="thin"/>
      <right style="thin"/>
      <top style="thin"/>
      <bottom>
        <color indexed="63"/>
      </bottom>
    </border>
    <border>
      <left>
        <color indexed="63"/>
      </left>
      <right style="medium"/>
      <top>
        <color indexed="63"/>
      </top>
      <bottom style="thin"/>
    </border>
    <border>
      <left>
        <color indexed="63"/>
      </left>
      <right style="medium"/>
      <top style="thin"/>
      <bottom style="double"/>
    </border>
    <border>
      <left>
        <color indexed="63"/>
      </left>
      <right style="medium"/>
      <top style="double"/>
      <bottom>
        <color indexed="63"/>
      </bottom>
    </border>
    <border>
      <left style="medium"/>
      <right style="thin"/>
      <top style="medium"/>
      <bottom style="thin"/>
    </border>
    <border>
      <left>
        <color indexed="63"/>
      </left>
      <right style="thin"/>
      <top style="medium"/>
      <bottom style="thin"/>
    </border>
    <border>
      <left>
        <color indexed="63"/>
      </left>
      <right>
        <color indexed="63"/>
      </right>
      <top style="medium"/>
      <bottom style="medium"/>
    </border>
    <border>
      <left style="medium"/>
      <right style="thin"/>
      <top style="double"/>
      <bottom>
        <color indexed="63"/>
      </bottom>
    </border>
    <border>
      <left style="medium"/>
      <right>
        <color indexed="63"/>
      </right>
      <top style="medium"/>
      <bottom style="medium"/>
    </border>
    <border>
      <left>
        <color indexed="63"/>
      </left>
      <right style="medium"/>
      <top style="medium"/>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9" fontId="0" fillId="0" borderId="0" applyFont="0" applyFill="0" applyBorder="0" applyAlignment="0" applyProtection="0"/>
    <xf numFmtId="0" fontId="15" fillId="0" borderId="0">
      <alignment/>
      <protection/>
    </xf>
    <xf numFmtId="170" fontId="0" fillId="0" borderId="0" applyFont="0" applyFill="0" applyBorder="0" applyAlignment="0" applyProtection="0"/>
    <xf numFmtId="168" fontId="0" fillId="0" borderId="0" applyFont="0" applyFill="0" applyBorder="0" applyAlignment="0" applyProtection="0"/>
  </cellStyleXfs>
  <cellXfs count="241">
    <xf numFmtId="0" fontId="0" fillId="0" borderId="0" xfId="0" applyAlignment="1">
      <alignment/>
    </xf>
    <xf numFmtId="0" fontId="6" fillId="0" borderId="0" xfId="0" applyFont="1" applyAlignment="1">
      <alignment/>
    </xf>
    <xf numFmtId="0" fontId="5" fillId="0" borderId="0" xfId="0" applyFont="1" applyAlignment="1">
      <alignment/>
    </xf>
    <xf numFmtId="0" fontId="5" fillId="0" borderId="0" xfId="0" applyFont="1" applyAlignment="1">
      <alignment horizontal="right"/>
    </xf>
    <xf numFmtId="0" fontId="0" fillId="0" borderId="0" xfId="0" applyAlignment="1">
      <alignment horizontal="right"/>
    </xf>
    <xf numFmtId="0" fontId="0" fillId="0" borderId="0" xfId="0" applyBorder="1" applyAlignment="1">
      <alignment/>
    </xf>
    <xf numFmtId="0" fontId="5" fillId="0" borderId="0" xfId="0" applyFont="1" applyBorder="1" applyAlignment="1">
      <alignment/>
    </xf>
    <xf numFmtId="0" fontId="6" fillId="0" borderId="0" xfId="0" applyFont="1" applyBorder="1" applyAlignment="1">
      <alignment/>
    </xf>
    <xf numFmtId="0" fontId="0" fillId="0" borderId="1" xfId="0" applyBorder="1" applyAlignment="1">
      <alignment/>
    </xf>
    <xf numFmtId="0" fontId="6" fillId="0" borderId="0" xfId="0" applyFont="1" applyAlignment="1">
      <alignment horizontal="right"/>
    </xf>
    <xf numFmtId="2" fontId="6" fillId="0" borderId="0" xfId="0" applyNumberFormat="1" applyFont="1" applyAlignment="1">
      <alignment/>
    </xf>
    <xf numFmtId="0" fontId="6" fillId="0" borderId="2" xfId="0" applyFont="1" applyBorder="1" applyAlignment="1">
      <alignment/>
    </xf>
    <xf numFmtId="0" fontId="6" fillId="0" borderId="3" xfId="0" applyFont="1" applyBorder="1" applyAlignment="1">
      <alignment/>
    </xf>
    <xf numFmtId="0" fontId="4" fillId="0" borderId="3" xfId="0" applyFont="1" applyBorder="1" applyAlignment="1">
      <alignment/>
    </xf>
    <xf numFmtId="0" fontId="6" fillId="0" borderId="2" xfId="0" applyFont="1" applyFill="1" applyBorder="1" applyAlignment="1">
      <alignment/>
    </xf>
    <xf numFmtId="0" fontId="6" fillId="0" borderId="0" xfId="0" applyFont="1" applyFill="1" applyBorder="1" applyAlignment="1">
      <alignment/>
    </xf>
    <xf numFmtId="0" fontId="6" fillId="0" borderId="0" xfId="0" applyFont="1" applyFill="1" applyBorder="1" applyAlignment="1">
      <alignment horizontal="center"/>
    </xf>
    <xf numFmtId="0" fontId="6" fillId="0" borderId="3" xfId="0" applyFont="1" applyFill="1" applyBorder="1" applyAlignment="1">
      <alignment/>
    </xf>
    <xf numFmtId="0" fontId="6" fillId="0" borderId="3" xfId="0" applyFont="1" applyFill="1" applyBorder="1" applyAlignment="1">
      <alignment horizontal="center"/>
    </xf>
    <xf numFmtId="0" fontId="8" fillId="0" borderId="0" xfId="0" applyFont="1" applyBorder="1" applyAlignment="1">
      <alignment/>
    </xf>
    <xf numFmtId="0" fontId="11" fillId="0" borderId="3" xfId="0" applyFont="1" applyFill="1" applyBorder="1" applyAlignment="1">
      <alignment/>
    </xf>
    <xf numFmtId="0" fontId="10" fillId="0" borderId="3" xfId="0" applyFont="1" applyFill="1" applyBorder="1" applyAlignment="1">
      <alignment/>
    </xf>
    <xf numFmtId="0" fontId="11" fillId="0" borderId="4" xfId="0" applyFont="1" applyFill="1" applyBorder="1" applyAlignment="1">
      <alignment/>
    </xf>
    <xf numFmtId="0" fontId="11" fillId="0" borderId="2" xfId="0" applyFont="1" applyBorder="1" applyAlignment="1">
      <alignment/>
    </xf>
    <xf numFmtId="0" fontId="11" fillId="0" borderId="5" xfId="0" applyFont="1" applyBorder="1" applyAlignment="1">
      <alignment/>
    </xf>
    <xf numFmtId="0" fontId="10" fillId="0" borderId="3" xfId="0" applyFont="1" applyFill="1" applyBorder="1" applyAlignment="1">
      <alignment horizontal="center"/>
    </xf>
    <xf numFmtId="0" fontId="4" fillId="0" borderId="3" xfId="0" applyFont="1" applyBorder="1" applyAlignment="1">
      <alignment horizontal="center"/>
    </xf>
    <xf numFmtId="185" fontId="6" fillId="0" borderId="0" xfId="0" applyNumberFormat="1" applyFont="1" applyAlignment="1">
      <alignment/>
    </xf>
    <xf numFmtId="0" fontId="15" fillId="0" borderId="0" xfId="18">
      <alignment/>
      <protection/>
    </xf>
    <xf numFmtId="0" fontId="15" fillId="0" borderId="0" xfId="18" applyBorder="1">
      <alignment/>
      <protection/>
    </xf>
    <xf numFmtId="0" fontId="16" fillId="0" borderId="2" xfId="18" applyFont="1" applyBorder="1">
      <alignment/>
      <protection/>
    </xf>
    <xf numFmtId="0" fontId="16" fillId="0" borderId="0" xfId="18" applyFont="1" applyBorder="1">
      <alignment/>
      <protection/>
    </xf>
    <xf numFmtId="0" fontId="16" fillId="0" borderId="6" xfId="18" applyFont="1" applyBorder="1">
      <alignment/>
      <protection/>
    </xf>
    <xf numFmtId="0" fontId="5" fillId="0" borderId="7" xfId="18" applyFont="1" applyBorder="1" applyAlignment="1">
      <alignment horizontal="center"/>
      <protection/>
    </xf>
    <xf numFmtId="0" fontId="16" fillId="0" borderId="5" xfId="18" applyFont="1" applyBorder="1">
      <alignment/>
      <protection/>
    </xf>
    <xf numFmtId="0" fontId="16" fillId="0" borderId="1" xfId="18" applyFont="1" applyBorder="1">
      <alignment/>
      <protection/>
    </xf>
    <xf numFmtId="0" fontId="16" fillId="0" borderId="8" xfId="18" applyFont="1" applyBorder="1">
      <alignment/>
      <protection/>
    </xf>
    <xf numFmtId="0" fontId="16" fillId="0" borderId="9" xfId="18" applyFont="1" applyBorder="1" applyAlignment="1">
      <alignment horizontal="center"/>
      <protection/>
    </xf>
    <xf numFmtId="2" fontId="16" fillId="0" borderId="8" xfId="18" applyNumberFormat="1" applyFont="1" applyBorder="1" applyAlignment="1">
      <alignment horizontal="center"/>
      <protection/>
    </xf>
    <xf numFmtId="2" fontId="16" fillId="0" borderId="10" xfId="18" applyNumberFormat="1" applyFont="1" applyBorder="1" applyAlignment="1">
      <alignment horizontal="center"/>
      <protection/>
    </xf>
    <xf numFmtId="0" fontId="6" fillId="0" borderId="0" xfId="0" applyFont="1" applyFill="1" applyBorder="1" applyAlignment="1">
      <alignment horizontal="left"/>
    </xf>
    <xf numFmtId="0" fontId="16" fillId="0" borderId="0" xfId="0" applyFont="1" applyBorder="1" applyAlignment="1">
      <alignment/>
    </xf>
    <xf numFmtId="0" fontId="0" fillId="0" borderId="3" xfId="0" applyBorder="1" applyAlignment="1">
      <alignment/>
    </xf>
    <xf numFmtId="0" fontId="0" fillId="0" borderId="4" xfId="0" applyBorder="1" applyAlignment="1">
      <alignment/>
    </xf>
    <xf numFmtId="0" fontId="6" fillId="0" borderId="4" xfId="0" applyFont="1" applyBorder="1" applyAlignment="1">
      <alignment/>
    </xf>
    <xf numFmtId="0" fontId="7" fillId="0" borderId="11" xfId="0" applyFont="1" applyBorder="1" applyAlignment="1">
      <alignment/>
    </xf>
    <xf numFmtId="0" fontId="6" fillId="0" borderId="12" xfId="0" applyFont="1" applyBorder="1" applyAlignment="1">
      <alignment/>
    </xf>
    <xf numFmtId="0" fontId="6" fillId="0" borderId="13" xfId="0" applyFont="1" applyBorder="1" applyAlignment="1">
      <alignment/>
    </xf>
    <xf numFmtId="0" fontId="6" fillId="0" borderId="14" xfId="0" applyFont="1" applyBorder="1" applyAlignment="1">
      <alignment/>
    </xf>
    <xf numFmtId="0" fontId="0" fillId="0" borderId="14" xfId="0" applyBorder="1" applyAlignment="1">
      <alignment/>
    </xf>
    <xf numFmtId="0" fontId="5" fillId="0" borderId="15" xfId="18" applyFont="1" applyBorder="1">
      <alignment/>
      <protection/>
    </xf>
    <xf numFmtId="0" fontId="5" fillId="0" borderId="16" xfId="18" applyFont="1" applyBorder="1">
      <alignment/>
      <protection/>
    </xf>
    <xf numFmtId="0" fontId="5" fillId="0" borderId="17" xfId="18" applyFont="1" applyBorder="1">
      <alignment/>
      <protection/>
    </xf>
    <xf numFmtId="0" fontId="16" fillId="0" borderId="18" xfId="18" applyFont="1" applyBorder="1" applyAlignment="1">
      <alignment horizontal="centerContinuous"/>
      <protection/>
    </xf>
    <xf numFmtId="0" fontId="16" fillId="0" borderId="19" xfId="18" applyFont="1" applyBorder="1" applyAlignment="1">
      <alignment horizontal="centerContinuous"/>
      <protection/>
    </xf>
    <xf numFmtId="0" fontId="5" fillId="0" borderId="5" xfId="18" applyFont="1" applyBorder="1">
      <alignment/>
      <protection/>
    </xf>
    <xf numFmtId="0" fontId="5" fillId="0" borderId="1" xfId="18" applyFont="1" applyBorder="1">
      <alignment/>
      <protection/>
    </xf>
    <xf numFmtId="0" fontId="5" fillId="0" borderId="8" xfId="18" applyFont="1" applyBorder="1">
      <alignment/>
      <protection/>
    </xf>
    <xf numFmtId="0" fontId="5" fillId="0" borderId="2" xfId="18" applyFont="1" applyBorder="1">
      <alignment/>
      <protection/>
    </xf>
    <xf numFmtId="0" fontId="5" fillId="0" borderId="0" xfId="18" applyFont="1" applyBorder="1">
      <alignment/>
      <protection/>
    </xf>
    <xf numFmtId="0" fontId="5" fillId="0" borderId="6" xfId="18" applyFont="1" applyBorder="1">
      <alignment/>
      <protection/>
    </xf>
    <xf numFmtId="0" fontId="5" fillId="0" borderId="20" xfId="18" applyFont="1" applyBorder="1" applyAlignment="1">
      <alignment horizontal="center"/>
      <protection/>
    </xf>
    <xf numFmtId="1" fontId="5" fillId="0" borderId="17" xfId="18" applyNumberFormat="1" applyFont="1" applyBorder="1" applyAlignment="1">
      <alignment horizontal="center"/>
      <protection/>
    </xf>
    <xf numFmtId="1" fontId="5" fillId="0" borderId="21" xfId="18" applyNumberFormat="1" applyFont="1" applyBorder="1" applyAlignment="1">
      <alignment horizontal="center"/>
      <protection/>
    </xf>
    <xf numFmtId="0" fontId="5" fillId="0" borderId="4" xfId="18" applyFont="1" applyBorder="1">
      <alignment/>
      <protection/>
    </xf>
    <xf numFmtId="0" fontId="5" fillId="0" borderId="3" xfId="18" applyFont="1" applyBorder="1">
      <alignment/>
      <protection/>
    </xf>
    <xf numFmtId="0" fontId="5" fillId="0" borderId="22" xfId="18" applyFont="1" applyBorder="1">
      <alignment/>
      <protection/>
    </xf>
    <xf numFmtId="0" fontId="5" fillId="0" borderId="23" xfId="18" applyFont="1" applyBorder="1" applyAlignment="1">
      <alignment horizontal="center"/>
      <protection/>
    </xf>
    <xf numFmtId="0" fontId="16" fillId="0" borderId="3" xfId="18" applyFont="1" applyBorder="1">
      <alignment/>
      <protection/>
    </xf>
    <xf numFmtId="0" fontId="16" fillId="0" borderId="22" xfId="18" applyFont="1" applyBorder="1">
      <alignment/>
      <protection/>
    </xf>
    <xf numFmtId="0" fontId="4" fillId="0" borderId="0" xfId="0" applyFont="1" applyAlignment="1">
      <alignment/>
    </xf>
    <xf numFmtId="0" fontId="22" fillId="0" borderId="0" xfId="0" applyFont="1" applyAlignment="1">
      <alignment horizontal="center" wrapText="1"/>
    </xf>
    <xf numFmtId="0" fontId="1" fillId="0" borderId="0" xfId="0" applyFont="1" applyAlignment="1">
      <alignment horizontal="center" wrapText="1"/>
    </xf>
    <xf numFmtId="174" fontId="16" fillId="0" borderId="24" xfId="0" applyNumberFormat="1" applyFont="1" applyBorder="1" applyAlignment="1">
      <alignment horizontal="center"/>
    </xf>
    <xf numFmtId="0" fontId="5" fillId="0" borderId="25" xfId="0" applyFont="1" applyBorder="1" applyAlignment="1">
      <alignment/>
    </xf>
    <xf numFmtId="0" fontId="5" fillId="0" borderId="26" xfId="0" applyFont="1" applyBorder="1" applyAlignment="1">
      <alignment/>
    </xf>
    <xf numFmtId="0" fontId="5" fillId="0" borderId="27" xfId="0" applyFont="1" applyBorder="1" applyAlignment="1">
      <alignment/>
    </xf>
    <xf numFmtId="0" fontId="5" fillId="0" borderId="28" xfId="0" applyFont="1" applyBorder="1" applyAlignment="1">
      <alignment/>
    </xf>
    <xf numFmtId="0" fontId="5" fillId="0" borderId="6" xfId="0" applyFont="1" applyBorder="1" applyAlignment="1">
      <alignment/>
    </xf>
    <xf numFmtId="0" fontId="5" fillId="0" borderId="29" xfId="0" applyFont="1" applyBorder="1" applyAlignment="1">
      <alignment/>
    </xf>
    <xf numFmtId="0" fontId="5" fillId="0" borderId="3" xfId="0" applyFont="1" applyBorder="1" applyAlignment="1">
      <alignment/>
    </xf>
    <xf numFmtId="0" fontId="5" fillId="0" borderId="22" xfId="0" applyFont="1" applyBorder="1" applyAlignment="1">
      <alignment/>
    </xf>
    <xf numFmtId="0" fontId="12" fillId="0" borderId="0" xfId="0" applyFont="1" applyAlignment="1">
      <alignment horizontal="center" wrapText="1"/>
    </xf>
    <xf numFmtId="0" fontId="26" fillId="0" borderId="0" xfId="0" applyFont="1" applyAlignment="1">
      <alignment/>
    </xf>
    <xf numFmtId="0" fontId="27" fillId="0" borderId="0" xfId="18" applyFont="1">
      <alignment/>
      <protection/>
    </xf>
    <xf numFmtId="2" fontId="5" fillId="0" borderId="20" xfId="0" applyNumberFormat="1" applyFont="1" applyBorder="1" applyAlignment="1">
      <alignment horizontal="center"/>
    </xf>
    <xf numFmtId="2" fontId="5" fillId="0" borderId="17" xfId="0" applyNumberFormat="1" applyFont="1" applyBorder="1" applyAlignment="1">
      <alignment horizontal="center"/>
    </xf>
    <xf numFmtId="2" fontId="5" fillId="0" borderId="16" xfId="0" applyNumberFormat="1" applyFont="1" applyBorder="1" applyAlignment="1">
      <alignment horizontal="centerContinuous"/>
    </xf>
    <xf numFmtId="2" fontId="5" fillId="0" borderId="17" xfId="0" applyNumberFormat="1" applyFont="1" applyBorder="1" applyAlignment="1">
      <alignment horizontal="centerContinuous"/>
    </xf>
    <xf numFmtId="1" fontId="5" fillId="0" borderId="21" xfId="0" applyNumberFormat="1" applyFont="1" applyBorder="1" applyAlignment="1">
      <alignment horizontal="centerContinuous"/>
    </xf>
    <xf numFmtId="2" fontId="5" fillId="0" borderId="7" xfId="0" applyNumberFormat="1" applyFont="1" applyBorder="1" applyAlignment="1">
      <alignment horizontal="center"/>
    </xf>
    <xf numFmtId="2" fontId="5" fillId="0" borderId="6" xfId="0" applyNumberFormat="1" applyFont="1" applyBorder="1" applyAlignment="1">
      <alignment horizontal="center"/>
    </xf>
    <xf numFmtId="2" fontId="5" fillId="0" borderId="0" xfId="0" applyNumberFormat="1" applyFont="1" applyBorder="1" applyAlignment="1">
      <alignment horizontal="centerContinuous"/>
    </xf>
    <xf numFmtId="2" fontId="5" fillId="0" borderId="6" xfId="0" applyNumberFormat="1" applyFont="1" applyBorder="1" applyAlignment="1">
      <alignment horizontal="centerContinuous"/>
    </xf>
    <xf numFmtId="1" fontId="5" fillId="0" borderId="30" xfId="0" applyNumberFormat="1" applyFont="1" applyBorder="1" applyAlignment="1">
      <alignment horizontal="centerContinuous"/>
    </xf>
    <xf numFmtId="2" fontId="5" fillId="0" borderId="9" xfId="0" applyNumberFormat="1" applyFont="1" applyBorder="1" applyAlignment="1">
      <alignment horizontal="center"/>
    </xf>
    <xf numFmtId="2" fontId="5" fillId="0" borderId="8" xfId="0" applyNumberFormat="1" applyFont="1" applyBorder="1" applyAlignment="1">
      <alignment horizontal="center"/>
    </xf>
    <xf numFmtId="2" fontId="5" fillId="0" borderId="1" xfId="0" applyNumberFormat="1" applyFont="1" applyBorder="1" applyAlignment="1">
      <alignment horizontal="centerContinuous"/>
    </xf>
    <xf numFmtId="2" fontId="5" fillId="0" borderId="8" xfId="0" applyNumberFormat="1" applyFont="1" applyBorder="1" applyAlignment="1">
      <alignment horizontal="centerContinuous"/>
    </xf>
    <xf numFmtId="1" fontId="5" fillId="0" borderId="10" xfId="0" applyNumberFormat="1" applyFont="1" applyBorder="1" applyAlignment="1">
      <alignment horizontal="centerContinuous"/>
    </xf>
    <xf numFmtId="14" fontId="27" fillId="0" borderId="31" xfId="0" applyNumberFormat="1" applyFont="1" applyFill="1" applyBorder="1" applyAlignment="1">
      <alignment horizontal="center"/>
    </xf>
    <xf numFmtId="2" fontId="5" fillId="2" borderId="32" xfId="0" applyNumberFormat="1" applyFont="1" applyFill="1" applyBorder="1" applyAlignment="1" applyProtection="1">
      <alignment horizontal="center"/>
      <protection locked="0"/>
    </xf>
    <xf numFmtId="0" fontId="5" fillId="2" borderId="24" xfId="0" applyFont="1" applyFill="1" applyBorder="1" applyAlignment="1" applyProtection="1">
      <alignment horizontal="center"/>
      <protection locked="0"/>
    </xf>
    <xf numFmtId="174" fontId="5" fillId="2" borderId="33" xfId="0" applyNumberFormat="1" applyFont="1" applyFill="1" applyBorder="1" applyAlignment="1" applyProtection="1">
      <alignment horizontal="center"/>
      <protection locked="0"/>
    </xf>
    <xf numFmtId="174" fontId="5" fillId="2" borderId="32" xfId="0" applyNumberFormat="1" applyFont="1" applyFill="1" applyBorder="1" applyAlignment="1" applyProtection="1">
      <alignment horizontal="center"/>
      <protection locked="0"/>
    </xf>
    <xf numFmtId="2" fontId="5" fillId="3" borderId="22" xfId="18" applyNumberFormat="1" applyFont="1" applyFill="1" applyBorder="1" applyAlignment="1" applyProtection="1">
      <alignment horizontal="center"/>
      <protection locked="0"/>
    </xf>
    <xf numFmtId="2" fontId="5" fillId="3" borderId="34" xfId="18" applyNumberFormat="1" applyFont="1" applyFill="1" applyBorder="1" applyAlignment="1" applyProtection="1">
      <alignment horizontal="center"/>
      <protection locked="0"/>
    </xf>
    <xf numFmtId="0" fontId="6" fillId="3" borderId="0" xfId="0" applyFont="1" applyFill="1" applyBorder="1" applyAlignment="1" applyProtection="1">
      <alignment horizontal="center"/>
      <protection locked="0"/>
    </xf>
    <xf numFmtId="189" fontId="5" fillId="3" borderId="6" xfId="17" applyNumberFormat="1" applyFont="1" applyFill="1" applyBorder="1" applyAlignment="1" applyProtection="1">
      <alignment horizontal="center"/>
      <protection locked="0"/>
    </xf>
    <xf numFmtId="189" fontId="5" fillId="3" borderId="30" xfId="17" applyNumberFormat="1" applyFont="1" applyFill="1" applyBorder="1" applyAlignment="1" applyProtection="1">
      <alignment horizontal="center"/>
      <protection locked="0"/>
    </xf>
    <xf numFmtId="174" fontId="9" fillId="3" borderId="3" xfId="0" applyNumberFormat="1" applyFont="1" applyFill="1" applyBorder="1" applyAlignment="1" applyProtection="1">
      <alignment horizontal="center"/>
      <protection locked="0"/>
    </xf>
    <xf numFmtId="2" fontId="4" fillId="3" borderId="3" xfId="0" applyNumberFormat="1" applyFont="1" applyFill="1" applyBorder="1" applyAlignment="1" applyProtection="1">
      <alignment horizontal="center"/>
      <protection locked="0"/>
    </xf>
    <xf numFmtId="2" fontId="5" fillId="4" borderId="7" xfId="0" applyNumberFormat="1" applyFont="1" applyFill="1" applyBorder="1" applyAlignment="1">
      <alignment horizontal="center"/>
    </xf>
    <xf numFmtId="2" fontId="5" fillId="4" borderId="6" xfId="0" applyNumberFormat="1" applyFont="1" applyFill="1" applyBorder="1" applyAlignment="1">
      <alignment horizontal="center"/>
    </xf>
    <xf numFmtId="2" fontId="5" fillId="4" borderId="0" xfId="0" applyNumberFormat="1" applyFont="1" applyFill="1" applyBorder="1" applyAlignment="1">
      <alignment horizontal="centerContinuous"/>
    </xf>
    <xf numFmtId="2" fontId="5" fillId="4" borderId="6" xfId="0" applyNumberFormat="1" applyFont="1" applyFill="1" applyBorder="1" applyAlignment="1">
      <alignment horizontal="centerContinuous"/>
    </xf>
    <xf numFmtId="1" fontId="5" fillId="4" borderId="30" xfId="0" applyNumberFormat="1" applyFont="1" applyFill="1" applyBorder="1" applyAlignment="1">
      <alignment horizontal="centerContinuous"/>
    </xf>
    <xf numFmtId="0" fontId="15" fillId="0" borderId="9" xfId="0" applyFont="1" applyBorder="1" applyAlignment="1">
      <alignment horizontal="center" wrapText="1"/>
    </xf>
    <xf numFmtId="0" fontId="15" fillId="0" borderId="8" xfId="0" applyFont="1" applyBorder="1" applyAlignment="1">
      <alignment horizontal="center" wrapText="1"/>
    </xf>
    <xf numFmtId="0" fontId="15" fillId="0" borderId="1" xfId="0" applyFont="1" applyBorder="1" applyAlignment="1">
      <alignment horizontal="centerContinuous" wrapText="1"/>
    </xf>
    <xf numFmtId="0" fontId="15" fillId="0" borderId="8" xfId="0" applyFont="1" applyBorder="1" applyAlignment="1">
      <alignment horizontal="centerContinuous" wrapText="1"/>
    </xf>
    <xf numFmtId="0" fontId="15" fillId="0" borderId="10" xfId="0" applyFont="1" applyBorder="1" applyAlignment="1">
      <alignment horizontal="centerContinuous" wrapText="1"/>
    </xf>
    <xf numFmtId="0" fontId="6" fillId="0" borderId="12" xfId="0" applyFont="1" applyBorder="1" applyAlignment="1">
      <alignment horizontal="center"/>
    </xf>
    <xf numFmtId="0" fontId="4" fillId="0" borderId="14" xfId="0" applyFont="1" applyBorder="1" applyAlignment="1">
      <alignment/>
    </xf>
    <xf numFmtId="0" fontId="8" fillId="0" borderId="0" xfId="0" applyFont="1" applyBorder="1" applyAlignment="1">
      <alignment horizontal="center"/>
    </xf>
    <xf numFmtId="1" fontId="8" fillId="0" borderId="3" xfId="0" applyNumberFormat="1" applyFont="1" applyFill="1" applyBorder="1" applyAlignment="1">
      <alignment horizontal="center"/>
    </xf>
    <xf numFmtId="0" fontId="6" fillId="0" borderId="3" xfId="0" applyFont="1" applyBorder="1" applyAlignment="1">
      <alignment horizontal="center"/>
    </xf>
    <xf numFmtId="0" fontId="6" fillId="0" borderId="35" xfId="0" applyFont="1" applyBorder="1" applyAlignment="1">
      <alignment horizontal="center"/>
    </xf>
    <xf numFmtId="0" fontId="4" fillId="0" borderId="36" xfId="0" applyFont="1" applyBorder="1" applyAlignment="1">
      <alignment/>
    </xf>
    <xf numFmtId="0" fontId="4" fillId="0" borderId="34" xfId="0" applyFont="1" applyBorder="1" applyAlignment="1">
      <alignment/>
    </xf>
    <xf numFmtId="0" fontId="8" fillId="0" borderId="30" xfId="0" applyFont="1" applyBorder="1" applyAlignment="1">
      <alignment horizontal="center"/>
    </xf>
    <xf numFmtId="1" fontId="8" fillId="0" borderId="34" xfId="0" applyNumberFormat="1" applyFont="1" applyFill="1" applyBorder="1" applyAlignment="1">
      <alignment horizontal="center"/>
    </xf>
    <xf numFmtId="0" fontId="6" fillId="0" borderId="30" xfId="0" applyFont="1" applyBorder="1" applyAlignment="1">
      <alignment/>
    </xf>
    <xf numFmtId="0" fontId="6" fillId="0" borderId="34" xfId="0" applyFont="1" applyBorder="1" applyAlignment="1">
      <alignment horizontal="center"/>
    </xf>
    <xf numFmtId="0" fontId="0" fillId="0" borderId="10" xfId="0" applyBorder="1" applyAlignment="1">
      <alignment/>
    </xf>
    <xf numFmtId="0" fontId="6" fillId="3" borderId="0" xfId="0" applyNumberFormat="1" applyFont="1" applyFill="1" applyBorder="1" applyAlignment="1" applyProtection="1">
      <alignment horizontal="center"/>
      <protection locked="0"/>
    </xf>
    <xf numFmtId="0" fontId="6" fillId="3" borderId="3" xfId="0" applyNumberFormat="1" applyFont="1" applyFill="1" applyBorder="1" applyAlignment="1" applyProtection="1">
      <alignment horizontal="center"/>
      <protection locked="0"/>
    </xf>
    <xf numFmtId="1" fontId="6" fillId="0" borderId="0" xfId="0" applyNumberFormat="1" applyFont="1" applyAlignment="1">
      <alignment/>
    </xf>
    <xf numFmtId="0" fontId="6" fillId="0" borderId="30" xfId="0" applyNumberFormat="1" applyFont="1" applyFill="1" applyBorder="1" applyAlignment="1" applyProtection="1">
      <alignment horizontal="left"/>
      <protection/>
    </xf>
    <xf numFmtId="0" fontId="6" fillId="0" borderId="34" xfId="0" applyNumberFormat="1" applyFont="1" applyFill="1" applyBorder="1" applyAlignment="1" applyProtection="1">
      <alignment horizontal="left"/>
      <protection/>
    </xf>
    <xf numFmtId="0" fontId="18" fillId="5" borderId="15" xfId="0" applyFont="1" applyFill="1" applyBorder="1" applyAlignment="1">
      <alignment/>
    </xf>
    <xf numFmtId="0" fontId="6" fillId="5" borderId="16" xfId="0" applyFont="1" applyFill="1" applyBorder="1" applyAlignment="1">
      <alignment/>
    </xf>
    <xf numFmtId="0" fontId="6" fillId="5" borderId="21" xfId="0" applyFont="1" applyFill="1" applyBorder="1" applyAlignment="1">
      <alignment/>
    </xf>
    <xf numFmtId="0" fontId="6" fillId="5" borderId="5" xfId="0" applyFont="1" applyFill="1" applyBorder="1" applyAlignment="1">
      <alignment/>
    </xf>
    <xf numFmtId="0" fontId="6" fillId="5" borderId="1" xfId="0" applyFont="1" applyFill="1" applyBorder="1" applyAlignment="1">
      <alignment/>
    </xf>
    <xf numFmtId="0" fontId="6" fillId="5" borderId="10" xfId="0" applyFont="1" applyFill="1" applyBorder="1" applyAlignment="1">
      <alignment/>
    </xf>
    <xf numFmtId="0" fontId="5" fillId="5" borderId="37" xfId="0" applyFont="1" applyFill="1" applyBorder="1" applyAlignment="1">
      <alignment wrapText="1"/>
    </xf>
    <xf numFmtId="0" fontId="5" fillId="5" borderId="18" xfId="0" applyFont="1" applyFill="1" applyBorder="1" applyAlignment="1">
      <alignment horizontal="centerContinuous" wrapText="1"/>
    </xf>
    <xf numFmtId="0" fontId="5" fillId="5" borderId="38" xfId="0" applyFont="1" applyFill="1" applyBorder="1" applyAlignment="1">
      <alignment horizontal="centerContinuous" wrapText="1"/>
    </xf>
    <xf numFmtId="0" fontId="5" fillId="5" borderId="38" xfId="0" applyFont="1" applyFill="1" applyBorder="1" applyAlignment="1">
      <alignment horizontal="center" wrapText="1"/>
    </xf>
    <xf numFmtId="0" fontId="5" fillId="5" borderId="19" xfId="0" applyFont="1" applyFill="1" applyBorder="1" applyAlignment="1">
      <alignment horizontal="centerContinuous" wrapText="1"/>
    </xf>
    <xf numFmtId="0" fontId="5" fillId="0" borderId="0" xfId="18" applyFont="1">
      <alignment/>
      <protection/>
    </xf>
    <xf numFmtId="1" fontId="16" fillId="0" borderId="0" xfId="18" applyNumberFormat="1" applyFont="1" applyAlignment="1">
      <alignment horizontal="center"/>
      <protection/>
    </xf>
    <xf numFmtId="0" fontId="16" fillId="5" borderId="38" xfId="0" applyFont="1" applyFill="1" applyBorder="1" applyAlignment="1">
      <alignment horizontal="center"/>
    </xf>
    <xf numFmtId="0" fontId="28" fillId="0" borderId="8" xfId="0" applyFont="1" applyBorder="1" applyAlignment="1">
      <alignment horizontal="center" wrapText="1"/>
    </xf>
    <xf numFmtId="2" fontId="16" fillId="0" borderId="17" xfId="0" applyNumberFormat="1" applyFont="1" applyBorder="1" applyAlignment="1">
      <alignment horizontal="center"/>
    </xf>
    <xf numFmtId="2" fontId="16" fillId="0" borderId="6" xfId="0" applyNumberFormat="1" applyFont="1" applyBorder="1" applyAlignment="1">
      <alignment horizontal="center"/>
    </xf>
    <xf numFmtId="2" fontId="16" fillId="4" borderId="6" xfId="0" applyNumberFormat="1" applyFont="1" applyFill="1" applyBorder="1" applyAlignment="1">
      <alignment horizontal="center"/>
    </xf>
    <xf numFmtId="2" fontId="16" fillId="0" borderId="8" xfId="0" applyNumberFormat="1" applyFont="1" applyBorder="1" applyAlignment="1">
      <alignment horizontal="center"/>
    </xf>
    <xf numFmtId="0" fontId="16" fillId="5" borderId="18" xfId="0" applyFont="1" applyFill="1" applyBorder="1" applyAlignment="1">
      <alignment horizontal="centerContinuous" wrapText="1"/>
    </xf>
    <xf numFmtId="0" fontId="28" fillId="0" borderId="1" xfId="0" applyFont="1" applyBorder="1" applyAlignment="1">
      <alignment horizontal="centerContinuous" wrapText="1"/>
    </xf>
    <xf numFmtId="1" fontId="16" fillId="0" borderId="16" xfId="0" applyNumberFormat="1" applyFont="1" applyBorder="1" applyAlignment="1">
      <alignment horizontal="centerContinuous"/>
    </xf>
    <xf numFmtId="1" fontId="16" fillId="0" borderId="0" xfId="0" applyNumberFormat="1" applyFont="1" applyBorder="1" applyAlignment="1">
      <alignment horizontal="centerContinuous"/>
    </xf>
    <xf numFmtId="1" fontId="16" fillId="4" borderId="0" xfId="0" applyNumberFormat="1" applyFont="1" applyFill="1" applyBorder="1" applyAlignment="1">
      <alignment horizontal="centerContinuous"/>
    </xf>
    <xf numFmtId="1" fontId="16" fillId="0" borderId="1" xfId="0" applyNumberFormat="1" applyFont="1" applyBorder="1" applyAlignment="1">
      <alignment horizontal="centerContinuous"/>
    </xf>
    <xf numFmtId="2" fontId="16" fillId="0" borderId="6" xfId="18" applyNumberFormat="1" applyFont="1" applyBorder="1" applyAlignment="1">
      <alignment horizontal="center"/>
      <protection/>
    </xf>
    <xf numFmtId="0" fontId="30" fillId="0" borderId="0" xfId="0" applyFont="1" applyBorder="1" applyAlignment="1">
      <alignment/>
    </xf>
    <xf numFmtId="0" fontId="31" fillId="0" borderId="0" xfId="0" applyFont="1" applyBorder="1" applyAlignment="1">
      <alignment/>
    </xf>
    <xf numFmtId="0" fontId="27" fillId="0" borderId="0" xfId="18" applyFont="1" applyAlignment="1">
      <alignment horizontal="right"/>
      <protection/>
    </xf>
    <xf numFmtId="14" fontId="27" fillId="0" borderId="39" xfId="0" applyNumberFormat="1" applyFont="1" applyFill="1" applyBorder="1" applyAlignment="1">
      <alignment horizontal="center"/>
    </xf>
    <xf numFmtId="0" fontId="15" fillId="0" borderId="0" xfId="0" applyFont="1" applyAlignment="1">
      <alignment/>
    </xf>
    <xf numFmtId="0" fontId="28" fillId="0" borderId="0" xfId="0" applyFont="1" applyAlignment="1">
      <alignment/>
    </xf>
    <xf numFmtId="0" fontId="15" fillId="0" borderId="0" xfId="0" applyFont="1" applyAlignment="1">
      <alignment wrapText="1"/>
    </xf>
    <xf numFmtId="0" fontId="0" fillId="0" borderId="0" xfId="0" applyAlignment="1">
      <alignment vertical="top"/>
    </xf>
    <xf numFmtId="8" fontId="13" fillId="0" borderId="9" xfId="0" applyNumberFormat="1" applyFont="1" applyFill="1" applyBorder="1" applyAlignment="1">
      <alignment horizontal="center"/>
    </xf>
    <xf numFmtId="8" fontId="14" fillId="0" borderId="40" xfId="0" applyNumberFormat="1" applyFont="1" applyFill="1" applyBorder="1" applyAlignment="1">
      <alignment horizontal="center"/>
    </xf>
    <xf numFmtId="8" fontId="14" fillId="0" borderId="23" xfId="0" applyNumberFormat="1" applyFont="1" applyFill="1" applyBorder="1" applyAlignment="1">
      <alignment horizontal="center"/>
    </xf>
    <xf numFmtId="8" fontId="13" fillId="0" borderId="7" xfId="0" applyNumberFormat="1" applyFont="1" applyFill="1" applyBorder="1" applyAlignment="1">
      <alignment horizontal="center"/>
    </xf>
    <xf numFmtId="8" fontId="13" fillId="0" borderId="23" xfId="0" applyNumberFormat="1" applyFont="1" applyFill="1" applyBorder="1" applyAlignment="1">
      <alignment horizontal="center"/>
    </xf>
    <xf numFmtId="8" fontId="14" fillId="0" borderId="7" xfId="0" applyNumberFormat="1" applyFont="1" applyFill="1" applyBorder="1" applyAlignment="1">
      <alignment horizontal="center"/>
    </xf>
    <xf numFmtId="6" fontId="8" fillId="0" borderId="2" xfId="0" applyNumberFormat="1" applyFont="1" applyFill="1" applyBorder="1" applyAlignment="1">
      <alignment horizontal="centerContinuous"/>
    </xf>
    <xf numFmtId="6" fontId="8" fillId="0" borderId="4" xfId="0" applyNumberFormat="1" applyFont="1" applyFill="1" applyBorder="1" applyAlignment="1">
      <alignment horizontal="centerContinuous"/>
    </xf>
    <xf numFmtId="6" fontId="7" fillId="0" borderId="11" xfId="0" applyNumberFormat="1" applyFont="1" applyFill="1" applyBorder="1" applyAlignment="1">
      <alignment horizontal="centerContinuous"/>
    </xf>
    <xf numFmtId="6" fontId="33" fillId="0" borderId="30" xfId="0" applyNumberFormat="1" applyFont="1" applyFill="1" applyBorder="1" applyAlignment="1">
      <alignment horizontal="centerContinuous"/>
    </xf>
    <xf numFmtId="6" fontId="33" fillId="0" borderId="34" xfId="0" applyNumberFormat="1" applyFont="1" applyFill="1" applyBorder="1" applyAlignment="1">
      <alignment horizontal="centerContinuous"/>
    </xf>
    <xf numFmtId="6" fontId="33" fillId="0" borderId="35" xfId="0" applyNumberFormat="1" applyFont="1" applyFill="1" applyBorder="1" applyAlignment="1">
      <alignment horizontal="centerContinuous"/>
    </xf>
    <xf numFmtId="8" fontId="34" fillId="0" borderId="36" xfId="0" applyNumberFormat="1" applyFont="1" applyFill="1" applyBorder="1" applyAlignment="1">
      <alignment horizontal="center"/>
    </xf>
    <xf numFmtId="8" fontId="34" fillId="0" borderId="34" xfId="0" applyNumberFormat="1" applyFont="1" applyFill="1" applyBorder="1" applyAlignment="1">
      <alignment horizontal="center"/>
    </xf>
    <xf numFmtId="8" fontId="33" fillId="0" borderId="30" xfId="0" applyNumberFormat="1" applyFont="1" applyFill="1" applyBorder="1" applyAlignment="1">
      <alignment horizontal="center"/>
    </xf>
    <xf numFmtId="8" fontId="33" fillId="0" borderId="34" xfId="0" applyNumberFormat="1" applyFont="1" applyFill="1" applyBorder="1" applyAlignment="1">
      <alignment horizontal="center"/>
    </xf>
    <xf numFmtId="8" fontId="34" fillId="0" borderId="30" xfId="0" applyNumberFormat="1" applyFont="1" applyFill="1" applyBorder="1" applyAlignment="1">
      <alignment horizontal="center"/>
    </xf>
    <xf numFmtId="8" fontId="33" fillId="0" borderId="10" xfId="0" applyNumberFormat="1" applyFont="1" applyFill="1" applyBorder="1" applyAlignment="1">
      <alignment horizontal="centerContinuous"/>
    </xf>
    <xf numFmtId="6" fontId="13" fillId="2" borderId="9" xfId="0" applyNumberFormat="1" applyFont="1" applyFill="1" applyBorder="1" applyAlignment="1" applyProtection="1">
      <alignment horizontal="center"/>
      <protection locked="0"/>
    </xf>
    <xf numFmtId="6" fontId="33" fillId="2" borderId="10" xfId="0" applyNumberFormat="1" applyFont="1" applyFill="1" applyBorder="1" applyAlignment="1" applyProtection="1">
      <alignment horizontal="centerContinuous"/>
      <protection locked="0"/>
    </xf>
    <xf numFmtId="0" fontId="18" fillId="5" borderId="2" xfId="0" applyFont="1" applyFill="1" applyBorder="1" applyAlignment="1">
      <alignment/>
    </xf>
    <xf numFmtId="0" fontId="6" fillId="5" borderId="0" xfId="0" applyFont="1" applyFill="1" applyBorder="1" applyAlignment="1">
      <alignment/>
    </xf>
    <xf numFmtId="0" fontId="6" fillId="5" borderId="30" xfId="0" applyFont="1" applyFill="1" applyBorder="1" applyAlignment="1">
      <alignment/>
    </xf>
    <xf numFmtId="0" fontId="6" fillId="0" borderId="39" xfId="0" applyFont="1" applyBorder="1" applyAlignment="1">
      <alignment/>
    </xf>
    <xf numFmtId="0" fontId="4" fillId="5" borderId="16" xfId="0" applyFont="1" applyFill="1" applyBorder="1" applyAlignment="1">
      <alignment/>
    </xf>
    <xf numFmtId="0" fontId="4" fillId="5" borderId="0" xfId="0" applyFont="1" applyFill="1" applyBorder="1" applyAlignment="1">
      <alignment/>
    </xf>
    <xf numFmtId="0" fontId="7" fillId="2" borderId="24" xfId="0" applyFont="1" applyFill="1" applyBorder="1" applyAlignment="1" applyProtection="1">
      <alignment horizontal="center"/>
      <protection locked="0"/>
    </xf>
    <xf numFmtId="0" fontId="7" fillId="2" borderId="31" xfId="0" applyFont="1" applyFill="1" applyBorder="1" applyAlignment="1" applyProtection="1">
      <alignment horizontal="center"/>
      <protection locked="0"/>
    </xf>
    <xf numFmtId="174" fontId="4" fillId="0" borderId="4" xfId="0" applyNumberFormat="1" applyFont="1" applyFill="1" applyBorder="1" applyAlignment="1">
      <alignment/>
    </xf>
    <xf numFmtId="0" fontId="5" fillId="0" borderId="0" xfId="0" applyFont="1" applyAlignment="1">
      <alignment horizontal="center"/>
    </xf>
    <xf numFmtId="14" fontId="5" fillId="0" borderId="39" xfId="0" applyNumberFormat="1" applyFont="1" applyFill="1" applyBorder="1" applyAlignment="1">
      <alignment horizontal="center"/>
    </xf>
    <xf numFmtId="189" fontId="5" fillId="3" borderId="0" xfId="17" applyNumberFormat="1" applyFont="1" applyFill="1" applyBorder="1" applyAlignment="1" applyProtection="1">
      <alignment horizontal="center"/>
      <protection locked="0"/>
    </xf>
    <xf numFmtId="189" fontId="4" fillId="0" borderId="14" xfId="17" applyNumberFormat="1" applyFont="1" applyFill="1" applyBorder="1" applyAlignment="1">
      <alignment horizontal="center"/>
    </xf>
    <xf numFmtId="3" fontId="16" fillId="2" borderId="8" xfId="18" applyNumberFormat="1" applyFont="1" applyFill="1" applyBorder="1" applyAlignment="1" applyProtection="1">
      <alignment horizontal="center"/>
      <protection locked="0"/>
    </xf>
    <xf numFmtId="3" fontId="16" fillId="2" borderId="10" xfId="18" applyNumberFormat="1" applyFont="1" applyFill="1" applyBorder="1" applyAlignment="1" applyProtection="1">
      <alignment horizontal="center"/>
      <protection locked="0"/>
    </xf>
    <xf numFmtId="2" fontId="16" fillId="0" borderId="30" xfId="18" applyNumberFormat="1" applyFont="1" applyBorder="1" applyAlignment="1">
      <alignment horizontal="center"/>
      <protection/>
    </xf>
    <xf numFmtId="2" fontId="5" fillId="0" borderId="6" xfId="18" applyNumberFormat="1" applyFont="1" applyBorder="1" applyAlignment="1">
      <alignment horizontal="center"/>
      <protection/>
    </xf>
    <xf numFmtId="2" fontId="5" fillId="0" borderId="30" xfId="18" applyNumberFormat="1" applyFont="1" applyBorder="1" applyAlignment="1">
      <alignment horizontal="center"/>
      <protection/>
    </xf>
    <xf numFmtId="2" fontId="5" fillId="0" borderId="22" xfId="18" applyNumberFormat="1" applyFont="1" applyBorder="1" applyAlignment="1">
      <alignment horizontal="center"/>
      <protection/>
    </xf>
    <xf numFmtId="2" fontId="5" fillId="0" borderId="34" xfId="18" applyNumberFormat="1" applyFont="1" applyBorder="1" applyAlignment="1">
      <alignment horizontal="center"/>
      <protection/>
    </xf>
    <xf numFmtId="0" fontId="20" fillId="6" borderId="15" xfId="18" applyFont="1" applyFill="1" applyBorder="1" applyAlignment="1">
      <alignment horizontal="centerContinuous"/>
      <protection/>
    </xf>
    <xf numFmtId="0" fontId="20" fillId="6" borderId="16" xfId="18" applyFont="1" applyFill="1" applyBorder="1" applyAlignment="1">
      <alignment horizontal="centerContinuous"/>
      <protection/>
    </xf>
    <xf numFmtId="0" fontId="21" fillId="6" borderId="16" xfId="18" applyFont="1" applyFill="1" applyBorder="1" applyAlignment="1">
      <alignment horizontal="centerContinuous"/>
      <protection/>
    </xf>
    <xf numFmtId="0" fontId="21" fillId="6" borderId="21" xfId="18" applyFont="1" applyFill="1" applyBorder="1" applyAlignment="1">
      <alignment horizontal="centerContinuous"/>
      <protection/>
    </xf>
    <xf numFmtId="0" fontId="20" fillId="6" borderId="5" xfId="18" applyFont="1" applyFill="1" applyBorder="1" applyAlignment="1">
      <alignment horizontal="centerContinuous"/>
      <protection/>
    </xf>
    <xf numFmtId="0" fontId="20" fillId="6" borderId="1" xfId="18" applyFont="1" applyFill="1" applyBorder="1" applyAlignment="1">
      <alignment horizontal="centerContinuous"/>
      <protection/>
    </xf>
    <xf numFmtId="0" fontId="21" fillId="6" borderId="1" xfId="18" applyFont="1" applyFill="1" applyBorder="1" applyAlignment="1">
      <alignment horizontal="centerContinuous"/>
      <protection/>
    </xf>
    <xf numFmtId="0" fontId="21" fillId="6" borderId="10" xfId="18" applyFont="1" applyFill="1" applyBorder="1" applyAlignment="1">
      <alignment horizontal="centerContinuous"/>
      <protection/>
    </xf>
    <xf numFmtId="0" fontId="12" fillId="6" borderId="41" xfId="0" applyFont="1" applyFill="1" applyBorder="1" applyAlignment="1">
      <alignment horizontal="centerContinuous" wrapText="1"/>
    </xf>
    <xf numFmtId="0" fontId="12" fillId="6" borderId="39" xfId="0" applyFont="1" applyFill="1" applyBorder="1" applyAlignment="1">
      <alignment horizontal="centerContinuous" wrapText="1"/>
    </xf>
    <xf numFmtId="0" fontId="12" fillId="6" borderId="42" xfId="0" applyFont="1" applyFill="1" applyBorder="1" applyAlignment="1">
      <alignment horizontal="centerContinuous" wrapText="1"/>
    </xf>
    <xf numFmtId="0" fontId="17" fillId="6" borderId="16" xfId="0" applyFont="1" applyFill="1" applyBorder="1" applyAlignment="1">
      <alignment horizontal="centerContinuous"/>
    </xf>
    <xf numFmtId="0" fontId="17" fillId="6" borderId="21" xfId="0" applyFont="1" applyFill="1" applyBorder="1" applyAlignment="1">
      <alignment horizontal="centerContinuous"/>
    </xf>
    <xf numFmtId="0" fontId="35" fillId="6" borderId="15" xfId="0" applyFont="1" applyFill="1" applyBorder="1" applyAlignment="1">
      <alignment horizontal="centerContinuous"/>
    </xf>
    <xf numFmtId="0" fontId="35" fillId="6" borderId="5" xfId="0" applyFont="1" applyFill="1" applyBorder="1" applyAlignment="1">
      <alignment horizontal="centerContinuous"/>
    </xf>
    <xf numFmtId="0" fontId="35" fillId="6" borderId="1" xfId="0" applyFont="1" applyFill="1" applyBorder="1" applyAlignment="1">
      <alignment horizontal="centerContinuous"/>
    </xf>
    <xf numFmtId="0" fontId="35" fillId="6" borderId="10" xfId="0" applyFont="1" applyFill="1" applyBorder="1" applyAlignment="1">
      <alignment horizontal="centerContinuous"/>
    </xf>
    <xf numFmtId="0" fontId="36" fillId="0" borderId="0" xfId="0" applyFont="1" applyAlignment="1">
      <alignment/>
    </xf>
    <xf numFmtId="2" fontId="36" fillId="0" borderId="0" xfId="0" applyNumberFormat="1" applyFont="1" applyAlignment="1">
      <alignment/>
    </xf>
    <xf numFmtId="0" fontId="36" fillId="0" borderId="0" xfId="0" applyFont="1" applyBorder="1" applyAlignment="1">
      <alignment/>
    </xf>
    <xf numFmtId="0" fontId="15" fillId="0" borderId="0" xfId="0" applyFont="1" applyAlignment="1">
      <alignment wrapText="1"/>
    </xf>
    <xf numFmtId="0" fontId="4" fillId="6" borderId="41" xfId="0" applyFont="1" applyFill="1" applyBorder="1" applyAlignment="1">
      <alignment horizontal="center"/>
    </xf>
    <xf numFmtId="0" fontId="4" fillId="6" borderId="42" xfId="0" applyFont="1" applyFill="1" applyBorder="1" applyAlignment="1">
      <alignment horizontal="center"/>
    </xf>
    <xf numFmtId="0" fontId="7" fillId="5" borderId="15" xfId="0" applyFont="1" applyFill="1" applyBorder="1" applyAlignment="1">
      <alignment horizontal="center" wrapText="1"/>
    </xf>
    <xf numFmtId="0" fontId="7" fillId="5" borderId="21" xfId="0" applyFont="1" applyFill="1" applyBorder="1" applyAlignment="1">
      <alignment horizontal="center" wrapText="1"/>
    </xf>
    <xf numFmtId="0" fontId="7" fillId="5" borderId="4" xfId="0" applyFont="1" applyFill="1" applyBorder="1" applyAlignment="1">
      <alignment horizontal="center" wrapText="1"/>
    </xf>
    <xf numFmtId="0" fontId="7" fillId="5" borderId="34" xfId="0" applyFont="1" applyFill="1" applyBorder="1" applyAlignment="1">
      <alignment horizontal="center" wrapText="1"/>
    </xf>
  </cellXfs>
  <cellStyles count="7">
    <cellStyle name="Normal" xfId="0"/>
    <cellStyle name="Comma" xfId="15"/>
    <cellStyle name="Comma [0]" xfId="16"/>
    <cellStyle name="Percent" xfId="17"/>
    <cellStyle name="Standard_Arb.eink._Mast" xfId="18"/>
    <cellStyle name="Currency" xfId="19"/>
    <cellStyle name="Currency [0]"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styles" Target="styles.xml" /><Relationship Id="rId19" Type="http://schemas.openxmlformats.org/officeDocument/2006/relationships/sharedStrings" Target="sharedStrings.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latin typeface="Arial"/>
                <a:ea typeface="Arial"/>
                <a:cs typeface="Arial"/>
              </a:rPr>
              <a:t>Arbeitseinkommen in der Ferkelaufzucht 
(in €) in Abhängigkeit von den Baukosten</a:t>
            </a:r>
          </a:p>
        </c:rich>
      </c:tx>
      <c:layout>
        <c:manualLayout>
          <c:xMode val="factor"/>
          <c:yMode val="factor"/>
          <c:x val="0.002"/>
          <c:y val="-0.02"/>
        </c:manualLayout>
      </c:layout>
      <c:spPr>
        <a:noFill/>
        <a:ln>
          <a:noFill/>
        </a:ln>
      </c:spPr>
    </c:title>
    <c:plotArea>
      <c:layout>
        <c:manualLayout>
          <c:xMode val="edge"/>
          <c:yMode val="edge"/>
          <c:x val="0.01625"/>
          <c:y val="0.19125"/>
          <c:w val="0.98375"/>
          <c:h val="0.7465"/>
        </c:manualLayout>
      </c:layout>
      <c:barChart>
        <c:barDir val="col"/>
        <c:grouping val="clustered"/>
        <c:varyColors val="0"/>
        <c:ser>
          <c:idx val="0"/>
          <c:order val="0"/>
          <c:tx>
            <c:strRef>
              <c:f>'Arb.eink._Aufzu'!$B$11</c:f>
              <c:strCache>
                <c:ptCount val="1"/>
                <c:pt idx="0">
                  <c:v>Arbeitseinkommen je Platz</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'Arb.eink._Aufzu'!$G$6:$J$6</c:f>
              <c:numCache>
                <c:ptCount val="4"/>
                <c:pt idx="0">
                  <c:v>0</c:v>
                </c:pt>
                <c:pt idx="1">
                  <c:v>0</c:v>
                </c:pt>
                <c:pt idx="2">
                  <c:v>0</c:v>
                </c:pt>
                <c:pt idx="3">
                  <c:v>0</c:v>
                </c:pt>
              </c:numCache>
            </c:numRef>
          </c:cat>
          <c:val>
            <c:numRef>
              <c:f>'Arb.eink._Aufzu'!$G$11:$J$11</c:f>
              <c:numCache>
                <c:ptCount val="4"/>
                <c:pt idx="0">
                  <c:v>0</c:v>
                </c:pt>
                <c:pt idx="1">
                  <c:v>0</c:v>
                </c:pt>
                <c:pt idx="2">
                  <c:v>0</c:v>
                </c:pt>
                <c:pt idx="3">
                  <c:v>0</c:v>
                </c:pt>
              </c:numCache>
            </c:numRef>
          </c:val>
        </c:ser>
        <c:ser>
          <c:idx val="1"/>
          <c:order val="1"/>
          <c:tx>
            <c:strRef>
              <c:f>'Arb.eink._Aufzu'!$B$13</c:f>
              <c:strCache>
                <c:ptCount val="1"/>
                <c:pt idx="0">
                  <c:v>Einkommen je Akh</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pPr>
              <a:solidFill>
                <a:srgbClr val="FFFFFF"/>
              </a:solidFill>
            </c:spPr>
            <c:txPr>
              <a:bodyPr vert="horz" rot="0" anchor="ctr"/>
              <a:lstStyle/>
              <a:p>
                <a:pPr algn="ctr">
                  <a:defRPr lang="en-US" cap="none" sz="1200" b="0" i="0" u="none" baseline="0">
                    <a:latin typeface="Arial"/>
                    <a:ea typeface="Arial"/>
                    <a:cs typeface="Arial"/>
                  </a:defRPr>
                </a:pPr>
              </a:p>
            </c:txPr>
            <c:showLegendKey val="0"/>
            <c:showVal val="1"/>
            <c:showBubbleSize val="0"/>
            <c:showCatName val="0"/>
            <c:showSerName val="0"/>
            <c:showPercent val="0"/>
          </c:dLbls>
          <c:cat>
            <c:numRef>
              <c:f>'Arb.eink._Aufzu'!$G$6:$J$6</c:f>
              <c:numCache>
                <c:ptCount val="4"/>
                <c:pt idx="0">
                  <c:v>0</c:v>
                </c:pt>
                <c:pt idx="1">
                  <c:v>0</c:v>
                </c:pt>
                <c:pt idx="2">
                  <c:v>0</c:v>
                </c:pt>
                <c:pt idx="3">
                  <c:v>0</c:v>
                </c:pt>
              </c:numCache>
            </c:numRef>
          </c:cat>
          <c:val>
            <c:numRef>
              <c:f>'Arb.eink._Aufzu'!$G$13:$J$13</c:f>
              <c:numCache>
                <c:ptCount val="4"/>
                <c:pt idx="0">
                  <c:v>0</c:v>
                </c:pt>
                <c:pt idx="1">
                  <c:v>0</c:v>
                </c:pt>
                <c:pt idx="2">
                  <c:v>0</c:v>
                </c:pt>
                <c:pt idx="3">
                  <c:v>0</c:v>
                </c:pt>
              </c:numCache>
            </c:numRef>
          </c:val>
        </c:ser>
        <c:axId val="36999261"/>
        <c:axId val="64557894"/>
      </c:barChart>
      <c:catAx>
        <c:axId val="36999261"/>
        <c:scaling>
          <c:orientation val="minMax"/>
        </c:scaling>
        <c:axPos val="b"/>
        <c:title>
          <c:tx>
            <c:rich>
              <a:bodyPr vert="horz" rot="0" anchor="ctr"/>
              <a:lstStyle/>
              <a:p>
                <a:pPr algn="ctr">
                  <a:defRPr/>
                </a:pPr>
                <a:r>
                  <a:rPr lang="en-US" cap="none" sz="1425" b="1" i="0" u="none" baseline="0">
                    <a:latin typeface="Arial"/>
                    <a:ea typeface="Arial"/>
                    <a:cs typeface="Arial"/>
                  </a:rPr>
                  <a:t>Baukosten je Aufzuchtplatz in EURO</a:t>
                </a:r>
              </a:p>
            </c:rich>
          </c:tx>
          <c:layout/>
          <c:overlay val="0"/>
          <c:spPr>
            <a:noFill/>
            <a:ln>
              <a:noFill/>
            </a:ln>
          </c:spPr>
        </c:title>
        <c:delete val="0"/>
        <c:numFmt formatCode="General" sourceLinked="1"/>
        <c:majorTickMark val="out"/>
        <c:minorTickMark val="none"/>
        <c:tickLblPos val="nextTo"/>
        <c:txPr>
          <a:bodyPr/>
          <a:lstStyle/>
          <a:p>
            <a:pPr>
              <a:defRPr lang="en-US" cap="none" sz="1200" b="0" i="0" u="none" baseline="0">
                <a:latin typeface="Arial"/>
                <a:ea typeface="Arial"/>
                <a:cs typeface="Arial"/>
              </a:defRPr>
            </a:pPr>
          </a:p>
        </c:txPr>
        <c:crossAx val="64557894"/>
        <c:crosses val="autoZero"/>
        <c:auto val="0"/>
        <c:lblOffset val="100"/>
        <c:noMultiLvlLbl val="0"/>
      </c:catAx>
      <c:valAx>
        <c:axId val="64557894"/>
        <c:scaling>
          <c:orientation val="minMax"/>
        </c:scaling>
        <c:axPos val="l"/>
        <c:majorGridlines/>
        <c:delete val="0"/>
        <c:numFmt formatCode="General" sourceLinked="0"/>
        <c:majorTickMark val="out"/>
        <c:minorTickMark val="none"/>
        <c:tickLblPos val="nextTo"/>
        <c:txPr>
          <a:bodyPr/>
          <a:lstStyle/>
          <a:p>
            <a:pPr>
              <a:defRPr lang="en-US" cap="none" sz="1200" b="0" i="0" u="none" baseline="0">
                <a:latin typeface="Arial"/>
                <a:ea typeface="Arial"/>
                <a:cs typeface="Arial"/>
              </a:defRPr>
            </a:pPr>
          </a:p>
        </c:txPr>
        <c:crossAx val="36999261"/>
        <c:crossesAt val="1"/>
        <c:crossBetween val="between"/>
        <c:dispUnits/>
      </c:valAx>
      <c:spPr>
        <a:solidFill>
          <a:srgbClr val="FFFFC0"/>
        </a:solidFill>
        <a:ln w="12700">
          <a:solidFill>
            <a:srgbClr val="808080"/>
          </a:solidFill>
        </a:ln>
      </c:spPr>
    </c:plotArea>
    <c:legend>
      <c:legendPos val="r"/>
      <c:layout>
        <c:manualLayout>
          <c:xMode val="edge"/>
          <c:yMode val="edge"/>
          <c:x val="0.0795"/>
          <c:y val="0.15725"/>
          <c:w val="0.88175"/>
          <c:h val="0.04425"/>
        </c:manualLayout>
      </c:layout>
      <c:overlay val="0"/>
      <c:txPr>
        <a:bodyPr vert="horz" rot="0"/>
        <a:lstStyle/>
        <a:p>
          <a:pPr>
            <a:defRPr lang="en-US" cap="none" sz="1400" b="0" i="0" u="none" baseline="0">
              <a:latin typeface="Arial"/>
              <a:ea typeface="Arial"/>
              <a:cs typeface="Arial"/>
            </a:defRPr>
          </a:pPr>
        </a:p>
      </c:txPr>
    </c:legend>
    <c:plotVisOnly val="1"/>
    <c:dispBlanksAs val="gap"/>
    <c:showDLblsOverMax val="0"/>
  </c:chart>
  <c:txPr>
    <a:bodyPr vert="horz" rot="0"/>
    <a:lstStyle/>
    <a:p>
      <a:pPr>
        <a:defRPr lang="en-US" cap="none" sz="10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2000" b="1" i="0" u="none" baseline="0">
                <a:latin typeface="Arial"/>
                <a:ea typeface="Arial"/>
                <a:cs typeface="Arial"/>
              </a:rPr>
              <a:t>Maximale Baukosten je Aufzuchtplatz bei unterschiedlichen Deckungsbeiträgen</a:t>
            </a:r>
          </a:p>
        </c:rich>
      </c:tx>
      <c:layout>
        <c:manualLayout>
          <c:xMode val="factor"/>
          <c:yMode val="factor"/>
          <c:x val="-0.002"/>
          <c:y val="-0.0215"/>
        </c:manualLayout>
      </c:layout>
      <c:spPr>
        <a:noFill/>
        <a:ln>
          <a:noFill/>
        </a:ln>
      </c:spPr>
    </c:title>
    <c:plotArea>
      <c:layout>
        <c:manualLayout>
          <c:xMode val="edge"/>
          <c:yMode val="edge"/>
          <c:x val="0.0565"/>
          <c:y val="0.1415"/>
          <c:w val="0.9435"/>
          <c:h val="0.7735"/>
        </c:manualLayout>
      </c:layout>
      <c:scatterChart>
        <c:scatterStyle val="lineMarker"/>
        <c:varyColors val="0"/>
        <c:ser>
          <c:idx val="0"/>
          <c:order val="0"/>
          <c:tx>
            <c:strRef>
              <c:f>MaxStaKo!$I$11</c:f>
              <c:strCache>
                <c:ptCount val="1"/>
                <c:pt idx="0">
                  <c:v>Max. Baukosten je Stallplatz</c:v>
                </c:pt>
              </c:strCache>
            </c:strRef>
          </c:tx>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xVal>
            <c:numRef>
              <c:f>MaxStaKo!$C$13:$C$20</c:f>
              <c:numCache>
                <c:ptCount val="7"/>
                <c:pt idx="0">
                  <c:v>0</c:v>
                </c:pt>
                <c:pt idx="1">
                  <c:v>0</c:v>
                </c:pt>
                <c:pt idx="2">
                  <c:v>0</c:v>
                </c:pt>
                <c:pt idx="3">
                  <c:v>0</c:v>
                </c:pt>
                <c:pt idx="4">
                  <c:v>0</c:v>
                </c:pt>
                <c:pt idx="5">
                  <c:v>0</c:v>
                </c:pt>
                <c:pt idx="6">
                  <c:v>0</c:v>
                </c:pt>
              </c:numCache>
            </c:numRef>
          </c:xVal>
          <c:yVal>
            <c:numRef>
              <c:f>MaxStaKo!$I$13:$I$20</c:f>
              <c:numCache>
                <c:ptCount val="7"/>
                <c:pt idx="0">
                  <c:v>0</c:v>
                </c:pt>
                <c:pt idx="1">
                  <c:v>0</c:v>
                </c:pt>
                <c:pt idx="2">
                  <c:v>0</c:v>
                </c:pt>
                <c:pt idx="3">
                  <c:v>0</c:v>
                </c:pt>
                <c:pt idx="4">
                  <c:v>0</c:v>
                </c:pt>
                <c:pt idx="5">
                  <c:v>0</c:v>
                </c:pt>
                <c:pt idx="6">
                  <c:v>0</c:v>
                </c:pt>
              </c:numCache>
            </c:numRef>
          </c:yVal>
          <c:smooth val="0"/>
        </c:ser>
        <c:ser>
          <c:idx val="1"/>
          <c:order val="1"/>
          <c:tx>
            <c:strRef>
              <c:f>MaxStaKo!$J$11</c:f>
              <c:strCache>
                <c:ptCount val="1"/>
                <c:pt idx="0">
                  <c:v/>
                </c:pt>
              </c:strCache>
            </c:strRef>
          </c:tx>
          <c:extLst>
            <c:ext xmlns:c14="http://schemas.microsoft.com/office/drawing/2007/8/2/chart" uri="{6F2FDCE9-48DA-4B69-8628-5D25D57E5C99}">
              <c14:invertSolidFillFmt>
                <c14:spPr>
                  <a:solidFill>
                    <a:srgbClr val="000000"/>
                  </a:solidFill>
                </c14:spPr>
              </c14:invertSolidFillFmt>
            </c:ext>
          </c:extLst>
          <c:xVal>
            <c:numRef>
              <c:f>MaxStaKo!$C$13:$C$20</c:f>
              <c:numCache>
                <c:ptCount val="7"/>
                <c:pt idx="0">
                  <c:v>0</c:v>
                </c:pt>
                <c:pt idx="1">
                  <c:v>0</c:v>
                </c:pt>
                <c:pt idx="2">
                  <c:v>0</c:v>
                </c:pt>
                <c:pt idx="3">
                  <c:v>0</c:v>
                </c:pt>
                <c:pt idx="4">
                  <c:v>0</c:v>
                </c:pt>
                <c:pt idx="5">
                  <c:v>0</c:v>
                </c:pt>
                <c:pt idx="6">
                  <c:v>0</c:v>
                </c:pt>
              </c:numCache>
            </c:numRef>
          </c:xVal>
          <c:yVal>
            <c:numRef>
              <c:f>MaxStaKo!$J$13:$J$20</c:f>
              <c:numCache>
                <c:ptCount val="7"/>
                <c:pt idx="0">
                  <c:v>0</c:v>
                </c:pt>
                <c:pt idx="1">
                  <c:v>0</c:v>
                </c:pt>
                <c:pt idx="2">
                  <c:v>0</c:v>
                </c:pt>
                <c:pt idx="3">
                  <c:v>0</c:v>
                </c:pt>
                <c:pt idx="4">
                  <c:v>0</c:v>
                </c:pt>
                <c:pt idx="5">
                  <c:v>0</c:v>
                </c:pt>
                <c:pt idx="6">
                  <c:v>0</c:v>
                </c:pt>
              </c:numCache>
            </c:numRef>
          </c:yVal>
          <c:smooth val="0"/>
        </c:ser>
        <c:axId val="44150135"/>
        <c:axId val="61806896"/>
      </c:scatterChart>
      <c:valAx>
        <c:axId val="44150135"/>
        <c:scaling>
          <c:orientation val="minMax"/>
          <c:min val="15"/>
        </c:scaling>
        <c:axPos val="b"/>
        <c:title>
          <c:tx>
            <c:rich>
              <a:bodyPr vert="horz" rot="0" anchor="ctr"/>
              <a:lstStyle/>
              <a:p>
                <a:pPr algn="ctr">
                  <a:defRPr/>
                </a:pPr>
                <a:r>
                  <a:rPr lang="en-US" cap="none" sz="1500" b="1" i="0" u="none" baseline="0">
                    <a:latin typeface="Arial"/>
                    <a:ea typeface="Arial"/>
                    <a:cs typeface="Arial"/>
                  </a:rPr>
                  <a:t>DB je Aufzuchtplatz ( € )</a:t>
                </a:r>
              </a:p>
            </c:rich>
          </c:tx>
          <c:layout/>
          <c:overlay val="0"/>
          <c:spPr>
            <a:noFill/>
            <a:ln>
              <a:noFill/>
            </a:ln>
          </c:spPr>
        </c:title>
        <c:delete val="0"/>
        <c:numFmt formatCode="0" sourceLinked="0"/>
        <c:majorTickMark val="out"/>
        <c:minorTickMark val="none"/>
        <c:tickLblPos val="low"/>
        <c:txPr>
          <a:bodyPr/>
          <a:lstStyle/>
          <a:p>
            <a:pPr>
              <a:defRPr lang="en-US" cap="none" sz="1400" b="1" i="0" u="none" baseline="0">
                <a:latin typeface="Arial"/>
                <a:ea typeface="Arial"/>
                <a:cs typeface="Arial"/>
              </a:defRPr>
            </a:pPr>
          </a:p>
        </c:txPr>
        <c:crossAx val="61806896"/>
        <c:crosses val="autoZero"/>
        <c:crossBetween val="midCat"/>
        <c:dispUnits/>
      </c:valAx>
      <c:valAx>
        <c:axId val="61806896"/>
        <c:scaling>
          <c:orientation val="minMax"/>
        </c:scaling>
        <c:axPos val="l"/>
        <c:title>
          <c:tx>
            <c:rich>
              <a:bodyPr vert="horz" rot="-5400000" anchor="ctr"/>
              <a:lstStyle/>
              <a:p>
                <a:pPr algn="ctr">
                  <a:defRPr/>
                </a:pPr>
                <a:r>
                  <a:rPr lang="en-US" cap="none" sz="1600" b="1" i="0" u="none" baseline="0">
                    <a:latin typeface="Arial"/>
                    <a:ea typeface="Arial"/>
                    <a:cs typeface="Arial"/>
                  </a:rPr>
                  <a:t>Max. Baukosten / Pl. ( € )</a:t>
                </a:r>
              </a:p>
            </c:rich>
          </c:tx>
          <c:layout/>
          <c:overlay val="0"/>
          <c:spPr>
            <a:noFill/>
            <a:ln>
              <a:noFill/>
            </a:ln>
          </c:spPr>
        </c:title>
        <c:majorGridlines/>
        <c:delete val="0"/>
        <c:numFmt formatCode="General" sourceLinked="1"/>
        <c:majorTickMark val="out"/>
        <c:minorTickMark val="none"/>
        <c:tickLblPos val="nextTo"/>
        <c:txPr>
          <a:bodyPr/>
          <a:lstStyle/>
          <a:p>
            <a:pPr>
              <a:defRPr lang="en-US" cap="none" sz="1400" b="1" i="0" u="none" baseline="0">
                <a:latin typeface="Arial"/>
                <a:ea typeface="Arial"/>
                <a:cs typeface="Arial"/>
              </a:defRPr>
            </a:pPr>
          </a:p>
        </c:txPr>
        <c:crossAx val="44150135"/>
        <c:crosses val="autoZero"/>
        <c:crossBetween val="midCat"/>
        <c:dispUnits/>
      </c:valAx>
      <c:spPr>
        <a:solidFill>
          <a:srgbClr val="FFFFC0"/>
        </a:solidFill>
        <a:ln w="12700">
          <a:solidFill>
            <a:srgbClr val="808080"/>
          </a:solidFill>
        </a:ln>
      </c:spPr>
    </c:plotArea>
    <c:plotVisOnly val="1"/>
    <c:dispBlanksAs val="gap"/>
    <c:showDLblsOverMax val="0"/>
  </c:chart>
  <c:txPr>
    <a:bodyPr vert="horz" rot="0"/>
    <a:lstStyle/>
    <a:p>
      <a:pPr>
        <a:defRPr lang="en-US" cap="none" sz="1525" b="0" i="0" u="none" baseline="0">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14</xdr:row>
      <xdr:rowOff>0</xdr:rowOff>
    </xdr:from>
    <xdr:to>
      <xdr:col>10</xdr:col>
      <xdr:colOff>0</xdr:colOff>
      <xdr:row>42</xdr:row>
      <xdr:rowOff>0</xdr:rowOff>
    </xdr:to>
    <xdr:graphicFrame>
      <xdr:nvGraphicFramePr>
        <xdr:cNvPr id="1" name="Chart 3"/>
        <xdr:cNvGraphicFramePr/>
      </xdr:nvGraphicFramePr>
      <xdr:xfrm>
        <a:off x="104775" y="4095750"/>
        <a:ext cx="6334125" cy="4514850"/>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xdr:colOff>
      <xdr:row>21</xdr:row>
      <xdr:rowOff>0</xdr:rowOff>
    </xdr:from>
    <xdr:to>
      <xdr:col>10</xdr:col>
      <xdr:colOff>0</xdr:colOff>
      <xdr:row>50</xdr:row>
      <xdr:rowOff>0</xdr:rowOff>
    </xdr:to>
    <xdr:graphicFrame>
      <xdr:nvGraphicFramePr>
        <xdr:cNvPr id="1" name="Chart 2"/>
        <xdr:cNvGraphicFramePr/>
      </xdr:nvGraphicFramePr>
      <xdr:xfrm>
        <a:off x="66675" y="5886450"/>
        <a:ext cx="7277100" cy="539115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B2:D18"/>
  <sheetViews>
    <sheetView tabSelected="1" workbookViewId="0" topLeftCell="A1">
      <selection activeCell="F7" sqref="F7"/>
    </sheetView>
  </sheetViews>
  <sheetFormatPr defaultColWidth="11.421875" defaultRowHeight="12.75"/>
  <cols>
    <col min="1" max="1" width="0.9921875" style="0" customWidth="1"/>
    <col min="2" max="2" width="2.140625" style="0" customWidth="1"/>
    <col min="3" max="3" width="83.8515625" style="0" customWidth="1"/>
    <col min="9" max="9" width="25.57421875" style="0" customWidth="1"/>
  </cols>
  <sheetData>
    <row r="1" ht="5.25" customHeight="1"/>
    <row r="2" ht="6" customHeight="1" thickBot="1">
      <c r="C2" s="4"/>
    </row>
    <row r="3" spans="2:3" ht="29.25" customHeight="1" thickBot="1">
      <c r="B3" s="235" t="s">
        <v>69</v>
      </c>
      <c r="C3" s="236"/>
    </row>
    <row r="4" ht="24" customHeight="1">
      <c r="B4" t="s">
        <v>70</v>
      </c>
    </row>
    <row r="5" spans="2:4" ht="15.75">
      <c r="B5" s="171"/>
      <c r="D5" s="170"/>
    </row>
    <row r="6" spans="2:4" ht="22.5" customHeight="1">
      <c r="B6" s="170" t="s">
        <v>53</v>
      </c>
      <c r="D6" s="170"/>
    </row>
    <row r="7" spans="2:4" ht="54" customHeight="1">
      <c r="B7" s="173"/>
      <c r="C7" s="172" t="s">
        <v>68</v>
      </c>
      <c r="D7" s="170"/>
    </row>
    <row r="8" spans="3:4" ht="41.25" customHeight="1">
      <c r="C8" s="172" t="s">
        <v>51</v>
      </c>
      <c r="D8" s="170"/>
    </row>
    <row r="9" spans="3:4" ht="37.5" customHeight="1">
      <c r="C9" s="172" t="s">
        <v>52</v>
      </c>
      <c r="D9" s="170"/>
    </row>
    <row r="10" spans="3:4" ht="15">
      <c r="C10" s="170"/>
      <c r="D10" s="170"/>
    </row>
    <row r="11" spans="2:4" ht="33" customHeight="1">
      <c r="B11" s="234" t="s">
        <v>54</v>
      </c>
      <c r="C11" s="234"/>
      <c r="D11" s="170"/>
    </row>
    <row r="12" spans="3:4" ht="11.25" customHeight="1">
      <c r="C12" s="170"/>
      <c r="D12" s="170"/>
    </row>
    <row r="13" spans="2:4" ht="81" customHeight="1">
      <c r="B13" s="234" t="s">
        <v>56</v>
      </c>
      <c r="C13" s="234"/>
      <c r="D13" s="170"/>
    </row>
    <row r="14" spans="3:4" ht="15">
      <c r="C14" s="170"/>
      <c r="D14" s="170"/>
    </row>
    <row r="15" spans="3:4" ht="15">
      <c r="C15" s="170"/>
      <c r="D15" s="170"/>
    </row>
    <row r="16" spans="3:4" ht="15">
      <c r="C16" s="170"/>
      <c r="D16" s="170"/>
    </row>
    <row r="17" spans="3:4" ht="15">
      <c r="C17" s="170"/>
      <c r="D17" s="170"/>
    </row>
    <row r="18" spans="3:4" ht="15">
      <c r="C18" s="170"/>
      <c r="D18" s="170"/>
    </row>
  </sheetData>
  <sheetProtection sheet="1" objects="1" scenarios="1"/>
  <mergeCells count="3">
    <mergeCell ref="B11:C11"/>
    <mergeCell ref="B13:C13"/>
    <mergeCell ref="B3:C3"/>
  </mergeCells>
  <printOptions/>
  <pageMargins left="0.5905511811023623" right="0.3937007874015748" top="0.984251968503937" bottom="0.984251968503937" header="0.5118110236220472" footer="0.5118110236220472"/>
  <pageSetup horizontalDpi="600" verticalDpi="600" orientation="portrait" paperSize="9" r:id="rId1"/>
  <headerFooter alignWithMargins="0">
    <oddFooter>&amp;LLEL, Abt.2 ( Segger )&amp;C&amp;F&amp;A&amp;R&amp;D</oddFooter>
  </headerFooter>
</worksheet>
</file>

<file path=xl/worksheets/sheet10.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4.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5.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1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B2:S30"/>
  <sheetViews>
    <sheetView zoomScale="60" zoomScaleNormal="60" workbookViewId="0" topLeftCell="A1">
      <selection activeCell="M10" sqref="M10"/>
    </sheetView>
  </sheetViews>
  <sheetFormatPr defaultColWidth="11.421875" defaultRowHeight="12.75"/>
  <cols>
    <col min="1" max="1" width="1.57421875" style="5" customWidth="1"/>
    <col min="2" max="2" width="7.7109375" style="5" customWidth="1"/>
    <col min="3" max="3" width="22.00390625" style="5" customWidth="1"/>
    <col min="4" max="4" width="20.57421875" style="5" customWidth="1"/>
    <col min="5" max="5" width="17.28125" style="0" customWidth="1"/>
    <col min="6" max="6" width="9.8515625" style="0" customWidth="1"/>
    <col min="7" max="7" width="24.7109375" style="0" customWidth="1"/>
    <col min="8" max="8" width="14.421875" style="0" customWidth="1"/>
    <col min="9" max="9" width="14.00390625" style="0" customWidth="1"/>
    <col min="10" max="10" width="26.28125" style="4" customWidth="1"/>
    <col min="11" max="11" width="26.00390625" style="0" customWidth="1"/>
    <col min="12" max="12" width="6.7109375" style="0" customWidth="1"/>
    <col min="13" max="13" width="15.7109375" style="10" customWidth="1"/>
    <col min="14" max="15" width="15.7109375" style="7" customWidth="1"/>
    <col min="16" max="21" width="15.7109375" style="5" customWidth="1"/>
    <col min="22" max="16384" width="11.421875" style="5" customWidth="1"/>
  </cols>
  <sheetData>
    <row r="1" ht="7.5" customHeight="1" thickBot="1"/>
    <row r="2" spans="2:19" ht="33" customHeight="1">
      <c r="B2" s="227" t="s">
        <v>0</v>
      </c>
      <c r="C2" s="225"/>
      <c r="D2" s="225"/>
      <c r="E2" s="225"/>
      <c r="F2" s="225"/>
      <c r="G2" s="225"/>
      <c r="H2" s="225"/>
      <c r="I2" s="225"/>
      <c r="J2" s="225"/>
      <c r="K2" s="226"/>
      <c r="L2" s="1"/>
      <c r="P2" s="6"/>
      <c r="Q2" s="6"/>
      <c r="R2" s="6"/>
      <c r="S2" s="6"/>
    </row>
    <row r="3" spans="2:13" s="233" customFormat="1" ht="38.25" customHeight="1" thickBot="1">
      <c r="B3" s="228" t="s">
        <v>1</v>
      </c>
      <c r="C3" s="229"/>
      <c r="D3" s="229"/>
      <c r="E3" s="229"/>
      <c r="F3" s="229"/>
      <c r="G3" s="229"/>
      <c r="H3" s="229"/>
      <c r="I3" s="229"/>
      <c r="J3" s="229"/>
      <c r="K3" s="230"/>
      <c r="L3" s="231"/>
      <c r="M3" s="232"/>
    </row>
    <row r="4" spans="2:19" ht="22.5" customHeight="1" thickBot="1">
      <c r="B4" s="166" t="s">
        <v>49</v>
      </c>
      <c r="C4" s="7"/>
      <c r="D4" s="7"/>
      <c r="E4" s="1"/>
      <c r="F4" s="197"/>
      <c r="G4" s="1"/>
      <c r="H4" s="1"/>
      <c r="I4" s="1"/>
      <c r="J4" s="203" t="s">
        <v>2</v>
      </c>
      <c r="K4" s="204">
        <v>39948</v>
      </c>
      <c r="M4"/>
      <c r="P4" s="6"/>
      <c r="Q4" s="6"/>
      <c r="R4" s="6"/>
      <c r="S4" s="6"/>
    </row>
    <row r="5" spans="2:19" ht="28.5" customHeight="1">
      <c r="B5" s="140" t="s">
        <v>57</v>
      </c>
      <c r="C5" s="141"/>
      <c r="D5" s="141"/>
      <c r="E5" s="141"/>
      <c r="F5" s="200" t="s">
        <v>60</v>
      </c>
      <c r="G5" s="198" t="s">
        <v>58</v>
      </c>
      <c r="H5" s="141"/>
      <c r="I5" s="142"/>
      <c r="J5" s="237" t="s">
        <v>55</v>
      </c>
      <c r="K5" s="238"/>
      <c r="L5" s="1"/>
      <c r="M5"/>
      <c r="P5" s="6"/>
      <c r="Q5" s="6"/>
      <c r="R5" s="6"/>
      <c r="S5" s="6"/>
    </row>
    <row r="6" spans="2:19" ht="25.5" customHeight="1">
      <c r="B6" s="194"/>
      <c r="C6" s="195"/>
      <c r="D6" s="195"/>
      <c r="E6" s="195"/>
      <c r="F6" s="201"/>
      <c r="G6" s="199" t="s">
        <v>59</v>
      </c>
      <c r="H6" s="195"/>
      <c r="I6" s="196"/>
      <c r="J6" s="239"/>
      <c r="K6" s="240"/>
      <c r="L6" s="1"/>
      <c r="M6"/>
      <c r="P6" s="6"/>
      <c r="Q6" s="6"/>
      <c r="R6" s="6"/>
      <c r="S6" s="6"/>
    </row>
    <row r="7" spans="2:19" ht="31.5" customHeight="1" thickBot="1">
      <c r="B7" s="143" t="s">
        <v>3</v>
      </c>
      <c r="C7" s="144"/>
      <c r="D7" s="144"/>
      <c r="E7" s="144"/>
      <c r="F7" s="144"/>
      <c r="G7" s="144"/>
      <c r="H7" s="144"/>
      <c r="I7" s="145"/>
      <c r="J7" s="192">
        <v>200</v>
      </c>
      <c r="K7" s="193">
        <v>250</v>
      </c>
      <c r="L7" s="27"/>
      <c r="M7" s="27"/>
      <c r="P7" s="6"/>
      <c r="Q7" s="6"/>
      <c r="R7" s="6"/>
      <c r="S7" s="6"/>
    </row>
    <row r="8" spans="2:19" ht="39.75" customHeight="1">
      <c r="B8" s="14" t="s">
        <v>4</v>
      </c>
      <c r="C8" s="15"/>
      <c r="D8" s="15"/>
      <c r="F8" s="107">
        <v>5.8</v>
      </c>
      <c r="G8" s="16" t="s">
        <v>5</v>
      </c>
      <c r="H8" s="135">
        <v>68</v>
      </c>
      <c r="I8" s="138" t="s">
        <v>71</v>
      </c>
      <c r="J8" s="180">
        <f>F8*H8</f>
        <v>394.4</v>
      </c>
      <c r="K8" s="183"/>
      <c r="L8" s="1"/>
      <c r="P8" s="6"/>
      <c r="Q8" s="6"/>
      <c r="R8" s="6"/>
      <c r="S8" s="6"/>
    </row>
    <row r="9" spans="2:19" ht="39.75" customHeight="1">
      <c r="B9" s="14" t="s">
        <v>6</v>
      </c>
      <c r="C9" s="15"/>
      <c r="D9" s="40" t="s">
        <v>7</v>
      </c>
      <c r="F9" s="16">
        <f>F8</f>
        <v>5.8</v>
      </c>
      <c r="G9" s="16" t="s">
        <v>5</v>
      </c>
      <c r="H9" s="135">
        <v>42</v>
      </c>
      <c r="I9" s="138" t="s">
        <v>71</v>
      </c>
      <c r="J9" s="180">
        <f>F9*H9</f>
        <v>243.6</v>
      </c>
      <c r="K9" s="183"/>
      <c r="L9" s="1"/>
      <c r="P9" s="6"/>
      <c r="Q9" s="6"/>
      <c r="R9" s="6"/>
      <c r="S9" s="6"/>
    </row>
    <row r="10" spans="2:19" ht="31.5" customHeight="1">
      <c r="B10" s="43"/>
      <c r="C10" s="17"/>
      <c r="D10" s="17" t="s">
        <v>62</v>
      </c>
      <c r="F10" s="18">
        <f>F8</f>
        <v>5.8</v>
      </c>
      <c r="G10" s="18" t="s">
        <v>5</v>
      </c>
      <c r="H10" s="136">
        <v>20</v>
      </c>
      <c r="I10" s="139" t="s">
        <v>71</v>
      </c>
      <c r="J10" s="181">
        <f>F10*H10</f>
        <v>116</v>
      </c>
      <c r="K10" s="184"/>
      <c r="L10" s="1"/>
      <c r="P10" s="6"/>
      <c r="Q10" s="6"/>
      <c r="R10" s="6"/>
      <c r="S10" s="6"/>
    </row>
    <row r="11" spans="2:19" ht="37.5" customHeight="1" thickBot="1">
      <c r="B11" s="45" t="s">
        <v>8</v>
      </c>
      <c r="C11" s="46"/>
      <c r="D11" s="46"/>
      <c r="E11" s="46"/>
      <c r="F11" s="46"/>
      <c r="G11" s="46"/>
      <c r="H11" s="122"/>
      <c r="I11" s="127"/>
      <c r="J11" s="182">
        <f>J8-J9-J10</f>
        <v>34.79999999999998</v>
      </c>
      <c r="K11" s="185"/>
      <c r="L11" s="1"/>
      <c r="P11" s="6"/>
      <c r="Q11" s="6"/>
      <c r="R11" s="6"/>
      <c r="S11" s="6"/>
    </row>
    <row r="12" spans="2:19" ht="39.75" customHeight="1" thickTop="1">
      <c r="B12" s="47" t="s">
        <v>9</v>
      </c>
      <c r="C12" s="48"/>
      <c r="D12" s="48"/>
      <c r="E12" s="49"/>
      <c r="F12" s="49"/>
      <c r="G12" s="206">
        <f>SUM(F20:F22)</f>
        <v>0.09</v>
      </c>
      <c r="H12" s="123" t="s">
        <v>61</v>
      </c>
      <c r="I12" s="128"/>
      <c r="J12" s="175">
        <f>J7*-$G$12</f>
        <v>-18</v>
      </c>
      <c r="K12" s="186">
        <f>K7*-$G$12</f>
        <v>-22.5</v>
      </c>
      <c r="L12" s="1"/>
      <c r="M12" s="137"/>
      <c r="P12" s="6"/>
      <c r="Q12" s="6"/>
      <c r="R12" s="6"/>
      <c r="S12" s="6"/>
    </row>
    <row r="13" spans="2:19" ht="39.75" customHeight="1">
      <c r="B13" s="44" t="s">
        <v>10</v>
      </c>
      <c r="C13" s="12"/>
      <c r="D13" s="12"/>
      <c r="E13" s="42"/>
      <c r="F13" s="42"/>
      <c r="G13" s="111">
        <v>1.5</v>
      </c>
      <c r="H13" s="13" t="s">
        <v>11</v>
      </c>
      <c r="I13" s="129"/>
      <c r="J13" s="176">
        <f>-G13</f>
        <v>-1.5</v>
      </c>
      <c r="K13" s="187">
        <f>-G13</f>
        <v>-1.5</v>
      </c>
      <c r="L13" s="1"/>
      <c r="P13" s="6"/>
      <c r="Q13" s="6"/>
      <c r="R13" s="6"/>
      <c r="S13" s="6"/>
    </row>
    <row r="14" spans="2:19" ht="39.75" customHeight="1">
      <c r="B14" s="23" t="s">
        <v>63</v>
      </c>
      <c r="C14" s="19"/>
      <c r="D14" s="19"/>
      <c r="E14" s="19"/>
      <c r="F14" s="19"/>
      <c r="G14" s="19"/>
      <c r="H14" s="124" t="s">
        <v>12</v>
      </c>
      <c r="I14" s="130"/>
      <c r="J14" s="177">
        <f>$J$11+J12+J13</f>
        <v>15.299999999999983</v>
      </c>
      <c r="K14" s="188">
        <f>$J$11+K12+J13</f>
        <v>10.799999999999983</v>
      </c>
      <c r="L14" s="1"/>
      <c r="P14" s="6"/>
      <c r="Q14" s="6"/>
      <c r="R14" s="6"/>
      <c r="S14" s="6"/>
    </row>
    <row r="15" spans="2:19" ht="33.75" customHeight="1">
      <c r="B15" s="22"/>
      <c r="C15" s="25" t="s">
        <v>13</v>
      </c>
      <c r="D15" s="110">
        <v>1</v>
      </c>
      <c r="E15" s="21" t="s">
        <v>14</v>
      </c>
      <c r="F15" s="21"/>
      <c r="G15" s="20"/>
      <c r="H15" s="125" t="s">
        <v>15</v>
      </c>
      <c r="I15" s="131"/>
      <c r="J15" s="178">
        <f>J14/$B$17</f>
        <v>15.299999999999983</v>
      </c>
      <c r="K15" s="189">
        <f>K14/$B$17</f>
        <v>10.799999999999983</v>
      </c>
      <c r="L15" s="1"/>
      <c r="P15" s="6"/>
      <c r="Q15" s="6"/>
      <c r="R15" s="6"/>
      <c r="S15" s="6"/>
    </row>
    <row r="16" spans="2:19" ht="39.75" customHeight="1">
      <c r="B16" s="11" t="s">
        <v>47</v>
      </c>
      <c r="C16" s="7"/>
      <c r="D16" s="7"/>
      <c r="E16" s="7"/>
      <c r="F16" s="7"/>
      <c r="G16" s="7"/>
      <c r="H16" s="7"/>
      <c r="I16" s="132"/>
      <c r="J16" s="179"/>
      <c r="K16" s="190"/>
      <c r="L16" s="1"/>
      <c r="P16" s="6"/>
      <c r="Q16" s="6"/>
      <c r="R16" s="6"/>
      <c r="S16" s="6"/>
    </row>
    <row r="17" spans="2:19" ht="31.5" customHeight="1">
      <c r="B17" s="202">
        <f>D15</f>
        <v>1</v>
      </c>
      <c r="C17" s="26" t="s">
        <v>16</v>
      </c>
      <c r="D17" s="111">
        <v>12.5</v>
      </c>
      <c r="E17" s="13" t="s">
        <v>17</v>
      </c>
      <c r="F17" s="13"/>
      <c r="G17" s="13"/>
      <c r="H17" s="126" t="s">
        <v>12</v>
      </c>
      <c r="I17" s="133"/>
      <c r="J17" s="176">
        <f>$B$17*-$D$17</f>
        <v>-12.5</v>
      </c>
      <c r="K17" s="187">
        <f>J17</f>
        <v>-12.5</v>
      </c>
      <c r="L17" s="1"/>
      <c r="P17" s="6"/>
      <c r="Q17" s="6"/>
      <c r="R17" s="6"/>
      <c r="S17" s="6"/>
    </row>
    <row r="18" spans="2:19" ht="39.75" customHeight="1" thickBot="1">
      <c r="B18" s="24" t="s">
        <v>67</v>
      </c>
      <c r="C18" s="8"/>
      <c r="D18" s="8"/>
      <c r="E18" s="8"/>
      <c r="F18" s="8"/>
      <c r="G18" s="8"/>
      <c r="H18" s="8"/>
      <c r="I18" s="134"/>
      <c r="J18" s="174">
        <f>J14+J17</f>
        <v>2.799999999999983</v>
      </c>
      <c r="K18" s="191">
        <f>K14+K17</f>
        <v>-1.700000000000017</v>
      </c>
      <c r="L18" s="1"/>
      <c r="P18" s="6"/>
      <c r="Q18" s="6"/>
      <c r="R18" s="6"/>
      <c r="S18" s="6"/>
    </row>
    <row r="19" spans="2:19" ht="9" customHeight="1">
      <c r="B19"/>
      <c r="C19"/>
      <c r="D19"/>
      <c r="J19"/>
      <c r="L19" s="1"/>
      <c r="P19" s="6"/>
      <c r="Q19" s="6"/>
      <c r="R19" s="6"/>
      <c r="S19" s="6"/>
    </row>
    <row r="20" spans="2:19" ht="19.5" customHeight="1">
      <c r="B20" s="41" t="s">
        <v>48</v>
      </c>
      <c r="C20" s="6"/>
      <c r="D20" s="6" t="s">
        <v>18</v>
      </c>
      <c r="E20" s="6"/>
      <c r="F20" s="205">
        <v>0.05</v>
      </c>
      <c r="G20" s="2"/>
      <c r="I20" s="2"/>
      <c r="J20" s="5"/>
      <c r="K20" s="1"/>
      <c r="L20" s="1"/>
      <c r="P20" s="6"/>
      <c r="Q20" s="6"/>
      <c r="R20" s="6"/>
      <c r="S20" s="6"/>
    </row>
    <row r="21" spans="2:19" ht="19.5" customHeight="1">
      <c r="B21" s="6"/>
      <c r="C21" s="6"/>
      <c r="D21" s="6" t="s">
        <v>20</v>
      </c>
      <c r="E21" s="6"/>
      <c r="F21" s="205">
        <v>0.03</v>
      </c>
      <c r="G21" s="2" t="s">
        <v>50</v>
      </c>
      <c r="J21" s="5"/>
      <c r="K21" s="1"/>
      <c r="L21" s="1"/>
      <c r="P21" s="6"/>
      <c r="Q21" s="6"/>
      <c r="R21" s="6"/>
      <c r="S21" s="6"/>
    </row>
    <row r="22" spans="2:19" ht="19.5" customHeight="1">
      <c r="B22" s="6"/>
      <c r="C22" s="6"/>
      <c r="D22" s="6" t="s">
        <v>21</v>
      </c>
      <c r="E22" s="6"/>
      <c r="F22" s="205">
        <v>0.01</v>
      </c>
      <c r="G22" s="2"/>
      <c r="I22" s="2"/>
      <c r="J22" s="5"/>
      <c r="K22" s="1"/>
      <c r="L22" s="1"/>
      <c r="P22" s="6"/>
      <c r="Q22" s="6"/>
      <c r="R22" s="6"/>
      <c r="S22" s="6"/>
    </row>
    <row r="23" spans="2:19" ht="23.25">
      <c r="B23" s="7"/>
      <c r="C23" s="7"/>
      <c r="D23" s="7"/>
      <c r="E23" s="1"/>
      <c r="F23" s="1"/>
      <c r="G23" s="1"/>
      <c r="H23" s="1"/>
      <c r="I23" s="1"/>
      <c r="J23" s="9"/>
      <c r="K23" s="1"/>
      <c r="L23" s="1"/>
      <c r="P23" s="6"/>
      <c r="Q23" s="6"/>
      <c r="R23" s="6"/>
      <c r="S23" s="6"/>
    </row>
    <row r="24" spans="2:19" ht="23.25">
      <c r="B24" s="7"/>
      <c r="C24" s="7"/>
      <c r="D24" s="7"/>
      <c r="E24" s="1"/>
      <c r="F24" s="1"/>
      <c r="G24" s="1"/>
      <c r="H24" s="1"/>
      <c r="I24" s="1"/>
      <c r="J24" s="9"/>
      <c r="K24" s="1"/>
      <c r="L24" s="1"/>
      <c r="P24" s="6"/>
      <c r="Q24" s="6"/>
      <c r="R24" s="6"/>
      <c r="S24" s="6"/>
    </row>
    <row r="25" spans="5:19" ht="23.25">
      <c r="E25" s="2"/>
      <c r="F25" s="2"/>
      <c r="G25" s="2"/>
      <c r="H25" s="2"/>
      <c r="I25" s="2"/>
      <c r="J25" s="3"/>
      <c r="K25" s="2"/>
      <c r="L25" s="2"/>
      <c r="P25" s="6"/>
      <c r="Q25" s="6"/>
      <c r="R25" s="6"/>
      <c r="S25" s="6"/>
    </row>
    <row r="26" spans="5:19" ht="23.25">
      <c r="E26" s="2"/>
      <c r="F26" s="2"/>
      <c r="G26" s="2"/>
      <c r="H26" s="2"/>
      <c r="I26" s="2"/>
      <c r="J26" s="3"/>
      <c r="K26" s="2"/>
      <c r="L26" s="2"/>
      <c r="P26" s="6"/>
      <c r="Q26" s="6"/>
      <c r="R26" s="6"/>
      <c r="S26" s="6"/>
    </row>
    <row r="27" spans="5:19" ht="23.25">
      <c r="E27" s="2"/>
      <c r="F27" s="2"/>
      <c r="G27" s="2"/>
      <c r="H27" s="2"/>
      <c r="I27" s="2"/>
      <c r="J27" s="3"/>
      <c r="K27" s="2"/>
      <c r="L27" s="2"/>
      <c r="P27" s="6"/>
      <c r="Q27" s="6"/>
      <c r="R27" s="6"/>
      <c r="S27" s="6"/>
    </row>
    <row r="28" spans="5:19" ht="23.25">
      <c r="E28" s="2"/>
      <c r="F28" s="2"/>
      <c r="G28" s="2"/>
      <c r="H28" s="2"/>
      <c r="I28" s="2"/>
      <c r="J28" s="3"/>
      <c r="K28" s="2"/>
      <c r="L28" s="2"/>
      <c r="P28" s="6"/>
      <c r="Q28" s="6"/>
      <c r="R28" s="6"/>
      <c r="S28" s="6"/>
    </row>
    <row r="29" spans="5:19" ht="23.25">
      <c r="E29" s="2"/>
      <c r="F29" s="2"/>
      <c r="G29" s="2"/>
      <c r="H29" s="2"/>
      <c r="I29" s="2"/>
      <c r="J29" s="3"/>
      <c r="K29" s="2"/>
      <c r="L29" s="2"/>
      <c r="P29" s="6"/>
      <c r="Q29" s="6"/>
      <c r="R29" s="6"/>
      <c r="S29" s="6"/>
    </row>
    <row r="30" spans="5:19" ht="23.25">
      <c r="E30" s="2"/>
      <c r="F30" s="2"/>
      <c r="G30" s="2"/>
      <c r="H30" s="2"/>
      <c r="I30" s="2"/>
      <c r="J30" s="3"/>
      <c r="K30" s="2"/>
      <c r="L30" s="2"/>
      <c r="P30" s="6"/>
      <c r="Q30" s="6"/>
      <c r="R30" s="6"/>
      <c r="S30" s="6"/>
    </row>
  </sheetData>
  <sheetProtection sheet="1" objects="1" scenarios="1"/>
  <mergeCells count="1">
    <mergeCell ref="J5:K6"/>
  </mergeCells>
  <printOptions horizontalCentered="1" verticalCentered="1"/>
  <pageMargins left="0.5511811023622047" right="0.4724409448818898" top="0.59" bottom="0.55" header="0.18" footer="0.3"/>
  <pageSetup fitToHeight="1" fitToWidth="1" horizontalDpi="300" verticalDpi="300" orientation="landscape" paperSize="9" scale="74" r:id="rId1"/>
  <headerFooter alignWithMargins="0">
    <oddFooter>&amp;LLEL Schwäb.Gmünd, Abt.2 (Se)&amp;C&amp;F&amp;A&amp;R&amp;D</oddFooter>
  </headerFooter>
</worksheet>
</file>

<file path=xl/worksheets/sheet3.xml><?xml version="1.0" encoding="utf-8"?>
<worksheet xmlns="http://schemas.openxmlformats.org/spreadsheetml/2006/main" xmlns:r="http://schemas.openxmlformats.org/officeDocument/2006/relationships">
  <sheetPr>
    <pageSetUpPr fitToPage="1"/>
  </sheetPr>
  <dimension ref="B2:K44"/>
  <sheetViews>
    <sheetView zoomScale="75" zoomScaleNormal="75" workbookViewId="0" topLeftCell="A1">
      <selection activeCell="L14" sqref="L14"/>
    </sheetView>
  </sheetViews>
  <sheetFormatPr defaultColWidth="11.421875" defaultRowHeight="12.75"/>
  <cols>
    <col min="1" max="1" width="1.421875" style="28" customWidth="1"/>
    <col min="2" max="2" width="10.8515625" style="28" customWidth="1"/>
    <col min="3" max="3" width="7.421875" style="28" customWidth="1"/>
    <col min="4" max="4" width="9.00390625" style="28" customWidth="1"/>
    <col min="5" max="5" width="16.28125" style="28" customWidth="1"/>
    <col min="6" max="6" width="6.421875" style="28" customWidth="1"/>
    <col min="7" max="10" width="11.28125" style="28" customWidth="1"/>
    <col min="11" max="16384" width="11.421875" style="28" customWidth="1"/>
  </cols>
  <sheetData>
    <row r="1" ht="6" customHeight="1" thickBot="1"/>
    <row r="2" spans="2:10" ht="26.25">
      <c r="B2" s="214" t="s">
        <v>22</v>
      </c>
      <c r="C2" s="215"/>
      <c r="D2" s="215"/>
      <c r="E2" s="215"/>
      <c r="F2" s="216"/>
      <c r="G2" s="216"/>
      <c r="H2" s="216"/>
      <c r="I2" s="216"/>
      <c r="J2" s="217"/>
    </row>
    <row r="3" spans="2:10" ht="27" thickBot="1">
      <c r="B3" s="218" t="s">
        <v>64</v>
      </c>
      <c r="C3" s="219"/>
      <c r="D3" s="219"/>
      <c r="E3" s="219"/>
      <c r="F3" s="220"/>
      <c r="G3" s="220"/>
      <c r="H3" s="220"/>
      <c r="I3" s="220"/>
      <c r="J3" s="221"/>
    </row>
    <row r="4" spans="2:10" ht="26.25" customHeight="1" thickBot="1">
      <c r="B4" s="167" t="s">
        <v>49</v>
      </c>
      <c r="H4" s="84"/>
      <c r="I4" s="168" t="s">
        <v>23</v>
      </c>
      <c r="J4" s="169">
        <f>RentAufzuBauko!K4</f>
        <v>39948</v>
      </c>
    </row>
    <row r="5" spans="2:10" ht="24.75" customHeight="1">
      <c r="B5" s="50"/>
      <c r="C5" s="51"/>
      <c r="D5" s="51"/>
      <c r="E5" s="51"/>
      <c r="F5" s="52"/>
      <c r="G5" s="53" t="s">
        <v>24</v>
      </c>
      <c r="H5" s="53"/>
      <c r="I5" s="53"/>
      <c r="J5" s="54"/>
    </row>
    <row r="6" spans="2:10" ht="24.75" customHeight="1" thickBot="1">
      <c r="B6" s="55"/>
      <c r="C6" s="56"/>
      <c r="D6" s="56"/>
      <c r="E6" s="56"/>
      <c r="F6" s="57"/>
      <c r="G6" s="207">
        <v>200</v>
      </c>
      <c r="H6" s="207">
        <v>225</v>
      </c>
      <c r="I6" s="207">
        <v>250</v>
      </c>
      <c r="J6" s="208">
        <v>275</v>
      </c>
    </row>
    <row r="7" spans="2:10" ht="24.75" customHeight="1">
      <c r="B7" s="58" t="s">
        <v>25</v>
      </c>
      <c r="C7" s="59"/>
      <c r="D7" s="59"/>
      <c r="E7" s="60"/>
      <c r="F7" s="61" t="s">
        <v>26</v>
      </c>
      <c r="G7" s="62">
        <f>RentAufzuBauko!J11</f>
        <v>34.79999999999998</v>
      </c>
      <c r="H7" s="62">
        <f>G7</f>
        <v>34.79999999999998</v>
      </c>
      <c r="I7" s="62">
        <f>H7</f>
        <v>34.79999999999998</v>
      </c>
      <c r="J7" s="63">
        <f>I7</f>
        <v>34.79999999999998</v>
      </c>
    </row>
    <row r="8" spans="2:10" ht="24.75" customHeight="1">
      <c r="B8" s="58" t="s">
        <v>27</v>
      </c>
      <c r="C8" s="59"/>
      <c r="D8" s="59"/>
      <c r="E8" s="60" t="s">
        <v>28</v>
      </c>
      <c r="F8" s="33" t="s">
        <v>19</v>
      </c>
      <c r="G8" s="108">
        <v>0.09</v>
      </c>
      <c r="H8" s="108">
        <v>0.09</v>
      </c>
      <c r="I8" s="108">
        <v>0.09</v>
      </c>
      <c r="J8" s="109">
        <v>0.09</v>
      </c>
    </row>
    <row r="9" spans="2:11" ht="24.75" customHeight="1">
      <c r="B9" s="58"/>
      <c r="C9" s="59"/>
      <c r="D9" s="59"/>
      <c r="E9" s="60" t="s">
        <v>29</v>
      </c>
      <c r="F9" s="33" t="s">
        <v>26</v>
      </c>
      <c r="G9" s="210">
        <f>G6*-G8</f>
        <v>-18</v>
      </c>
      <c r="H9" s="210">
        <f>H6*-H8</f>
        <v>-20.25</v>
      </c>
      <c r="I9" s="210">
        <f>I6*-I8</f>
        <v>-22.5</v>
      </c>
      <c r="J9" s="211">
        <f>J6*-J8</f>
        <v>-24.75</v>
      </c>
      <c r="K9" s="29"/>
    </row>
    <row r="10" spans="2:11" ht="24.75" customHeight="1">
      <c r="B10" s="64" t="s">
        <v>30</v>
      </c>
      <c r="C10" s="65"/>
      <c r="D10" s="65"/>
      <c r="E10" s="66"/>
      <c r="F10" s="67" t="s">
        <v>31</v>
      </c>
      <c r="G10" s="212">
        <f>RentAufzuBauko!G13*-1</f>
        <v>-1.5</v>
      </c>
      <c r="H10" s="212">
        <f>G10</f>
        <v>-1.5</v>
      </c>
      <c r="I10" s="212">
        <f>H10</f>
        <v>-1.5</v>
      </c>
      <c r="J10" s="213">
        <f>I10</f>
        <v>-1.5</v>
      </c>
      <c r="K10" s="29"/>
    </row>
    <row r="11" spans="2:11" ht="24.75" customHeight="1">
      <c r="B11" s="30" t="s">
        <v>65</v>
      </c>
      <c r="C11" s="31"/>
      <c r="D11" s="31"/>
      <c r="E11" s="32"/>
      <c r="F11" s="33" t="s">
        <v>31</v>
      </c>
      <c r="G11" s="165">
        <f>G7+G9+G10</f>
        <v>15.299999999999983</v>
      </c>
      <c r="H11" s="165">
        <f>H7+H9+H10</f>
        <v>13.049999999999983</v>
      </c>
      <c r="I11" s="165">
        <f>I7+I9+I10</f>
        <v>10.799999999999983</v>
      </c>
      <c r="J11" s="209">
        <f>J7+J9+J10</f>
        <v>8.549999999999983</v>
      </c>
      <c r="K11" s="29"/>
    </row>
    <row r="12" spans="2:11" ht="24.75" customHeight="1">
      <c r="B12" s="64" t="s">
        <v>32</v>
      </c>
      <c r="C12" s="68"/>
      <c r="D12" s="68"/>
      <c r="E12" s="69"/>
      <c r="F12" s="67" t="s">
        <v>33</v>
      </c>
      <c r="G12" s="105">
        <v>1</v>
      </c>
      <c r="H12" s="105">
        <v>1</v>
      </c>
      <c r="I12" s="105">
        <v>1</v>
      </c>
      <c r="J12" s="106">
        <v>1</v>
      </c>
      <c r="K12" s="29"/>
    </row>
    <row r="13" spans="2:10" ht="24.75" customHeight="1" thickBot="1">
      <c r="B13" s="34" t="s">
        <v>66</v>
      </c>
      <c r="C13" s="35"/>
      <c r="D13" s="35"/>
      <c r="E13" s="36"/>
      <c r="F13" s="37" t="s">
        <v>31</v>
      </c>
      <c r="G13" s="38">
        <f>G11/G12</f>
        <v>15.299999999999983</v>
      </c>
      <c r="H13" s="38">
        <f>H11/H12</f>
        <v>13.049999999999983</v>
      </c>
      <c r="I13" s="38">
        <f>I11/I12</f>
        <v>10.799999999999983</v>
      </c>
      <c r="J13" s="39">
        <f>J11/J12</f>
        <v>8.549999999999983</v>
      </c>
    </row>
    <row r="14" ht="14.25" customHeight="1"/>
    <row r="41" ht="9" customHeight="1"/>
    <row r="44" spans="2:9" ht="18">
      <c r="B44" s="151" t="s">
        <v>34</v>
      </c>
      <c r="C44" s="151"/>
      <c r="D44" s="151"/>
      <c r="E44" s="151"/>
      <c r="F44" s="151"/>
      <c r="H44" s="152">
        <f>G7</f>
        <v>34.79999999999998</v>
      </c>
      <c r="I44" s="151" t="s">
        <v>31</v>
      </c>
    </row>
  </sheetData>
  <sheetProtection sheet="1" objects="1" scenarios="1"/>
  <printOptions/>
  <pageMargins left="0.6299212598425197" right="0.31496062992125984" top="0.65" bottom="0.984251968503937" header="0.5118110236220472" footer="0.5118110236220472"/>
  <pageSetup fitToHeight="1" fitToWidth="1" horizontalDpi="300" verticalDpi="300" orientation="portrait" paperSize="9" scale="96" r:id="rId2"/>
  <headerFooter alignWithMargins="0">
    <oddFooter>&amp;LLEL , Abt.2 ( Dr. Segger )&amp;C&amp;F&amp;A&amp;R&amp;D</oddFooter>
  </headerFooter>
  <drawing r:id="rId1"/>
</worksheet>
</file>

<file path=xl/worksheets/sheet4.xml><?xml version="1.0" encoding="utf-8"?>
<worksheet xmlns="http://schemas.openxmlformats.org/spreadsheetml/2006/main" xmlns:r="http://schemas.openxmlformats.org/officeDocument/2006/relationships">
  <sheetPr>
    <pageSetUpPr fitToPage="1"/>
  </sheetPr>
  <dimension ref="B2:K24"/>
  <sheetViews>
    <sheetView zoomScale="75" zoomScaleNormal="75" workbookViewId="0" topLeftCell="A1">
      <selection activeCell="L11" sqref="L11"/>
    </sheetView>
  </sheetViews>
  <sheetFormatPr defaultColWidth="11.421875" defaultRowHeight="12.75"/>
  <cols>
    <col min="1" max="1" width="0.85546875" style="0" customWidth="1"/>
    <col min="2" max="2" width="11.7109375" style="0" customWidth="1"/>
    <col min="3" max="3" width="13.57421875" style="0" customWidth="1"/>
    <col min="4" max="4" width="5.7109375" style="0" customWidth="1"/>
    <col min="5" max="5" width="12.421875" style="0" customWidth="1"/>
    <col min="6" max="6" width="16.140625" style="0" customWidth="1"/>
    <col min="7" max="7" width="12.7109375" style="0" customWidth="1"/>
    <col min="8" max="8" width="14.421875" style="0" customWidth="1"/>
    <col min="9" max="9" width="13.140625" style="0" customWidth="1"/>
    <col min="10" max="10" width="9.421875" style="0" customWidth="1"/>
  </cols>
  <sheetData>
    <row r="1" ht="6" customHeight="1" thickBot="1"/>
    <row r="2" spans="2:11" ht="63.75" customHeight="1" thickBot="1">
      <c r="B2" s="222" t="s">
        <v>35</v>
      </c>
      <c r="C2" s="223"/>
      <c r="D2" s="223"/>
      <c r="E2" s="223"/>
      <c r="F2" s="223"/>
      <c r="G2" s="223"/>
      <c r="H2" s="223"/>
      <c r="I2" s="223"/>
      <c r="J2" s="224"/>
      <c r="K2" s="82"/>
    </row>
    <row r="3" spans="2:11" ht="11.25" customHeight="1">
      <c r="B3" s="71"/>
      <c r="C3" s="72"/>
      <c r="D3" s="72"/>
      <c r="E3" s="72"/>
      <c r="F3" s="72"/>
      <c r="G3" s="72"/>
      <c r="H3" s="72"/>
      <c r="I3" s="72"/>
      <c r="J3" s="72"/>
      <c r="K3" s="72"/>
    </row>
    <row r="4" spans="2:11" ht="17.25" customHeight="1">
      <c r="B4" s="83" t="s">
        <v>49</v>
      </c>
      <c r="D4" s="72"/>
      <c r="E4" s="72"/>
      <c r="F4" s="72"/>
      <c r="G4" s="72"/>
      <c r="H4" s="84" t="s">
        <v>23</v>
      </c>
      <c r="I4" s="100">
        <f>RentAufzuBauko!K4</f>
        <v>39948</v>
      </c>
      <c r="J4" s="72"/>
      <c r="K4" s="72"/>
    </row>
    <row r="6" spans="2:10" ht="21" customHeight="1">
      <c r="B6" s="74" t="s">
        <v>36</v>
      </c>
      <c r="C6" s="75"/>
      <c r="D6" s="75"/>
      <c r="E6" s="103">
        <v>1</v>
      </c>
      <c r="F6" s="75" t="s">
        <v>33</v>
      </c>
      <c r="G6" s="74" t="s">
        <v>18</v>
      </c>
      <c r="H6" s="75"/>
      <c r="I6" s="103">
        <v>5</v>
      </c>
      <c r="J6" s="76" t="s">
        <v>19</v>
      </c>
    </row>
    <row r="7" spans="2:10" ht="20.25" customHeight="1">
      <c r="B7" s="77" t="s">
        <v>37</v>
      </c>
      <c r="C7" s="6"/>
      <c r="D7" s="6"/>
      <c r="E7" s="101">
        <v>12.5</v>
      </c>
      <c r="F7" s="6" t="s">
        <v>31</v>
      </c>
      <c r="G7" s="77" t="s">
        <v>20</v>
      </c>
      <c r="H7" s="6"/>
      <c r="I7" s="104">
        <v>3</v>
      </c>
      <c r="J7" s="78" t="s">
        <v>19</v>
      </c>
    </row>
    <row r="8" spans="2:10" ht="18">
      <c r="B8" s="77" t="s">
        <v>38</v>
      </c>
      <c r="C8" s="6"/>
      <c r="D8" s="6"/>
      <c r="E8" s="101">
        <v>1.5</v>
      </c>
      <c r="F8" s="6" t="s">
        <v>31</v>
      </c>
      <c r="G8" s="77" t="s">
        <v>21</v>
      </c>
      <c r="H8" s="6"/>
      <c r="I8" s="104">
        <v>1</v>
      </c>
      <c r="J8" s="78" t="s">
        <v>19</v>
      </c>
    </row>
    <row r="9" spans="2:10" ht="18">
      <c r="B9" s="79" t="s">
        <v>39</v>
      </c>
      <c r="C9" s="80"/>
      <c r="D9" s="80"/>
      <c r="E9" s="102">
        <v>5.8</v>
      </c>
      <c r="F9" s="80"/>
      <c r="G9" s="79" t="s">
        <v>40</v>
      </c>
      <c r="H9" s="80"/>
      <c r="I9" s="73">
        <f>SUM(I6:I8)</f>
        <v>9</v>
      </c>
      <c r="J9" s="81" t="s">
        <v>19</v>
      </c>
    </row>
    <row r="10" spans="2:10" ht="21" thickBot="1">
      <c r="B10" s="70"/>
      <c r="C10" s="70"/>
      <c r="D10" s="70"/>
      <c r="E10" s="70"/>
      <c r="F10" s="70"/>
      <c r="G10" s="70"/>
      <c r="H10" s="70"/>
      <c r="I10" s="70"/>
      <c r="J10" s="70"/>
    </row>
    <row r="11" spans="2:10" ht="43.5" customHeight="1">
      <c r="B11" s="146" t="s">
        <v>41</v>
      </c>
      <c r="C11" s="153" t="s">
        <v>42</v>
      </c>
      <c r="D11" s="147" t="s">
        <v>43</v>
      </c>
      <c r="E11" s="148"/>
      <c r="F11" s="149" t="s">
        <v>44</v>
      </c>
      <c r="G11" s="147" t="s">
        <v>45</v>
      </c>
      <c r="H11" s="148"/>
      <c r="I11" s="159" t="s">
        <v>46</v>
      </c>
      <c r="J11" s="150"/>
    </row>
    <row r="12" spans="2:10" ht="17.25" customHeight="1" thickBot="1">
      <c r="B12" s="117" t="s">
        <v>31</v>
      </c>
      <c r="C12" s="154" t="s">
        <v>31</v>
      </c>
      <c r="D12" s="119" t="s">
        <v>31</v>
      </c>
      <c r="E12" s="120"/>
      <c r="F12" s="118" t="s">
        <v>31</v>
      </c>
      <c r="G12" s="119" t="s">
        <v>31</v>
      </c>
      <c r="H12" s="120"/>
      <c r="I12" s="160" t="s">
        <v>31</v>
      </c>
      <c r="J12" s="121"/>
    </row>
    <row r="13" spans="2:10" ht="18" hidden="1">
      <c r="B13" s="85">
        <v>1</v>
      </c>
      <c r="C13" s="155">
        <f aca="true" t="shared" si="0" ref="C13:C20">B13*$E$9</f>
        <v>5.8</v>
      </c>
      <c r="D13" s="87">
        <f aca="true" t="shared" si="1" ref="D13:D20">$E$6*$E$7</f>
        <v>12.5</v>
      </c>
      <c r="E13" s="88"/>
      <c r="F13" s="86">
        <f aca="true" t="shared" si="2" ref="F13:F20">$E$8</f>
        <v>1.5</v>
      </c>
      <c r="G13" s="87">
        <f>C13-D13-F13</f>
        <v>-8.2</v>
      </c>
      <c r="H13" s="88"/>
      <c r="I13" s="161">
        <f aca="true" t="shared" si="3" ref="I13:I20">G13/$I$9*100</f>
        <v>-91.1111111111111</v>
      </c>
      <c r="J13" s="89"/>
    </row>
    <row r="14" spans="2:10" ht="24.75" customHeight="1">
      <c r="B14" s="85">
        <v>3</v>
      </c>
      <c r="C14" s="155">
        <f t="shared" si="0"/>
        <v>17.4</v>
      </c>
      <c r="D14" s="87">
        <f t="shared" si="1"/>
        <v>12.5</v>
      </c>
      <c r="E14" s="88"/>
      <c r="F14" s="86">
        <f t="shared" si="2"/>
        <v>1.5</v>
      </c>
      <c r="G14" s="87">
        <f aca="true" t="shared" si="4" ref="G14:G20">C14-D14-F14</f>
        <v>3.3999999999999986</v>
      </c>
      <c r="H14" s="88"/>
      <c r="I14" s="161">
        <f t="shared" si="3"/>
        <v>37.77777777777776</v>
      </c>
      <c r="J14" s="89"/>
    </row>
    <row r="15" spans="2:10" ht="24.75" customHeight="1">
      <c r="B15" s="90">
        <v>4</v>
      </c>
      <c r="C15" s="156">
        <f t="shared" si="0"/>
        <v>23.2</v>
      </c>
      <c r="D15" s="92">
        <f t="shared" si="1"/>
        <v>12.5</v>
      </c>
      <c r="E15" s="93"/>
      <c r="F15" s="91">
        <f t="shared" si="2"/>
        <v>1.5</v>
      </c>
      <c r="G15" s="92">
        <f t="shared" si="4"/>
        <v>9.2</v>
      </c>
      <c r="H15" s="93"/>
      <c r="I15" s="162">
        <f t="shared" si="3"/>
        <v>102.22222222222221</v>
      </c>
      <c r="J15" s="94"/>
    </row>
    <row r="16" spans="2:10" ht="24.75" customHeight="1">
      <c r="B16" s="90">
        <v>5</v>
      </c>
      <c r="C16" s="156">
        <f t="shared" si="0"/>
        <v>29</v>
      </c>
      <c r="D16" s="92">
        <f t="shared" si="1"/>
        <v>12.5</v>
      </c>
      <c r="E16" s="93"/>
      <c r="F16" s="91">
        <f t="shared" si="2"/>
        <v>1.5</v>
      </c>
      <c r="G16" s="92">
        <f t="shared" si="4"/>
        <v>15</v>
      </c>
      <c r="H16" s="93"/>
      <c r="I16" s="162">
        <f t="shared" si="3"/>
        <v>166.66666666666669</v>
      </c>
      <c r="J16" s="94"/>
    </row>
    <row r="17" spans="2:10" ht="24.75" customHeight="1">
      <c r="B17" s="112">
        <v>6</v>
      </c>
      <c r="C17" s="157">
        <f t="shared" si="0"/>
        <v>34.8</v>
      </c>
      <c r="D17" s="114">
        <f t="shared" si="1"/>
        <v>12.5</v>
      </c>
      <c r="E17" s="115"/>
      <c r="F17" s="113">
        <f t="shared" si="2"/>
        <v>1.5</v>
      </c>
      <c r="G17" s="114">
        <f t="shared" si="4"/>
        <v>20.799999999999997</v>
      </c>
      <c r="H17" s="115"/>
      <c r="I17" s="163">
        <f t="shared" si="3"/>
        <v>231.1111111111111</v>
      </c>
      <c r="J17" s="116"/>
    </row>
    <row r="18" spans="2:10" ht="24.75" customHeight="1">
      <c r="B18" s="90">
        <v>7</v>
      </c>
      <c r="C18" s="156">
        <f t="shared" si="0"/>
        <v>40.6</v>
      </c>
      <c r="D18" s="92">
        <f t="shared" si="1"/>
        <v>12.5</v>
      </c>
      <c r="E18" s="93"/>
      <c r="F18" s="91">
        <f t="shared" si="2"/>
        <v>1.5</v>
      </c>
      <c r="G18" s="92">
        <f>C18-D18-F18</f>
        <v>26.6</v>
      </c>
      <c r="H18" s="93"/>
      <c r="I18" s="162">
        <f>G18/$I$9*100</f>
        <v>295.55555555555554</v>
      </c>
      <c r="J18" s="94"/>
    </row>
    <row r="19" spans="2:10" ht="24.75" customHeight="1">
      <c r="B19" s="90">
        <v>8</v>
      </c>
      <c r="C19" s="156">
        <f t="shared" si="0"/>
        <v>46.4</v>
      </c>
      <c r="D19" s="92">
        <f t="shared" si="1"/>
        <v>12.5</v>
      </c>
      <c r="E19" s="93"/>
      <c r="F19" s="91">
        <f t="shared" si="2"/>
        <v>1.5</v>
      </c>
      <c r="G19" s="92">
        <f t="shared" si="4"/>
        <v>32.4</v>
      </c>
      <c r="H19" s="93"/>
      <c r="I19" s="162">
        <f t="shared" si="3"/>
        <v>359.99999999999994</v>
      </c>
      <c r="J19" s="94"/>
    </row>
    <row r="20" spans="2:10" ht="24.75" customHeight="1" thickBot="1">
      <c r="B20" s="95">
        <v>9</v>
      </c>
      <c r="C20" s="158">
        <f t="shared" si="0"/>
        <v>52.199999999999996</v>
      </c>
      <c r="D20" s="97">
        <f t="shared" si="1"/>
        <v>12.5</v>
      </c>
      <c r="E20" s="98"/>
      <c r="F20" s="96">
        <f t="shared" si="2"/>
        <v>1.5</v>
      </c>
      <c r="G20" s="97">
        <f t="shared" si="4"/>
        <v>38.199999999999996</v>
      </c>
      <c r="H20" s="98"/>
      <c r="I20" s="164">
        <f t="shared" si="3"/>
        <v>424.44444444444434</v>
      </c>
      <c r="J20" s="99"/>
    </row>
    <row r="21" spans="2:6" ht="20.25" customHeight="1">
      <c r="B21" s="2"/>
      <c r="C21" s="2"/>
      <c r="D21" s="2"/>
      <c r="E21" s="2"/>
      <c r="F21" s="2"/>
    </row>
    <row r="22" spans="2:6" ht="6.75" customHeight="1">
      <c r="B22" s="2"/>
      <c r="C22" s="2"/>
      <c r="D22" s="2"/>
      <c r="E22" s="2"/>
      <c r="F22" s="2"/>
    </row>
    <row r="23" spans="2:6" ht="18">
      <c r="B23" s="2"/>
      <c r="C23" s="2"/>
      <c r="D23" s="2"/>
      <c r="E23" s="2"/>
      <c r="F23" s="2"/>
    </row>
    <row r="24" spans="2:6" ht="18">
      <c r="B24" s="2"/>
      <c r="C24" s="2"/>
      <c r="D24" s="2"/>
      <c r="E24" s="2"/>
      <c r="F24" s="2"/>
    </row>
    <row r="36" ht="27" customHeight="1"/>
    <row r="40" ht="48.75" customHeight="1"/>
  </sheetData>
  <sheetProtection sheet="1" objects="1" scenarios="1"/>
  <printOptions/>
  <pageMargins left="0.5905511811023623" right="0.3937007874015748" top="0.5905511811023623" bottom="0.73" header="0.31496062992125984" footer="0.31496062992125984"/>
  <pageSetup fitToHeight="1" fitToWidth="1" horizontalDpi="600" verticalDpi="600" orientation="portrait" paperSize="9" scale="85" r:id="rId2"/>
  <headerFooter alignWithMargins="0">
    <oddFooter>&amp;LLEL, Abt.2 ( Se )&amp;C&amp;F&amp;A&amp;R&amp;D</oddFooter>
  </headerFooter>
  <drawing r:id="rId1"/>
</worksheet>
</file>

<file path=xl/worksheets/sheet5.xml><?xml version="1.0" encoding="utf-8"?>
<worksheet xmlns="http://schemas.openxmlformats.org/spreadsheetml/2006/main" xmlns:r="http://schemas.openxmlformats.org/officeDocument/2006/relationships">
  <dimension ref="A1:A1"/>
  <sheetViews>
    <sheetView workbookViewId="0" topLeftCell="A1">
      <selection activeCell="A29" sqref="A29"/>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6.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7.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8.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xl/worksheets/sheet9.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11.421875" defaultRowHeight="12.75"/>
  <sheetData/>
  <printOptions gridLines="1"/>
  <pageMargins left="0.75" right="0.75" top="1" bottom="1" header="0.511811023" footer="0.511811023"/>
  <pageSetup orientation="portrait" paperSize="9"/>
  <headerFooter alignWithMargins="0">
    <oddHeader>&amp;C&amp;A</oddHeader>
    <oddFooter>&amp;CSeite &amp;P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Dr. Volker Segger</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Ferkelaufzucht</dc:title>
  <dc:subject>Wirtschaftlichkeit der Ferkelaufzucht</dc:subject>
  <dc:creator>Landesanstalt</dc:creator>
  <cp:keywords>Ferkelaufzucht,Schweinehaltung,Wirtschaftlichkeit,Baukosten,Gewinn</cp:keywords>
  <dc:description/>
  <cp:lastModifiedBy>SeggerV</cp:lastModifiedBy>
  <cp:lastPrinted>2009-05-15T11:15:11Z</cp:lastPrinted>
  <dcterms:created xsi:type="dcterms:W3CDTF">2001-10-01T14:28:31Z</dcterms:created>
  <dcterms:modified xsi:type="dcterms:W3CDTF">2009-05-15T11:30:00Z</dcterms:modified>
  <cp:category/>
  <cp:version/>
  <cp:contentType/>
  <cp:contentStatus/>
</cp:coreProperties>
</file>