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" yWindow="27" windowWidth="10882" windowHeight="6820" activeTab="0"/>
  </bookViews>
  <sheets>
    <sheet name="Vorbemerkungen" sheetId="1" r:id="rId1"/>
    <sheet name="Beispiel" sheetId="2" r:id="rId2"/>
    <sheet name="Leerformular" sheetId="3" r:id="rId3"/>
    <sheet name="Deck.beitrag" sheetId="4" r:id="rId4"/>
  </sheets>
  <definedNames>
    <definedName name="_xlnm.Print_Area" localSheetId="1">'Beispiel'!$B$2:$M$48</definedName>
    <definedName name="_xlnm.Print_Area" localSheetId="3">'Deck.beitrag'!$B$2:$J$23</definedName>
    <definedName name="_xlnm.Print_Area" localSheetId="2">'Leerformular'!$B$2:$M$48</definedName>
    <definedName name="_xlnm.Print_Area" localSheetId="0">'Vorbemerkungen'!$B$2:$C$47</definedName>
  </definedNames>
  <calcPr fullCalcOnLoad="1"/>
</workbook>
</file>

<file path=xl/sharedStrings.xml><?xml version="1.0" encoding="utf-8"?>
<sst xmlns="http://schemas.openxmlformats.org/spreadsheetml/2006/main" count="193" uniqueCount="100">
  <si>
    <t xml:space="preserve"> Ermittlung des maximalen Pachtpreises für Ackerland</t>
  </si>
  <si>
    <t>1. Vorbemerkungen</t>
  </si>
  <si>
    <t>Aufgrund des Strukturwandels nimmt der Pachtflächenanteil in wachsenden Betrieben immer</t>
  </si>
  <si>
    <t>mehr zu und beträgt nicht selten 70 - 90 % der Betriebsfläche. Soll Flächenzupacht nicht nur</t>
  </si>
  <si>
    <t>kurzfristig zu einer Einkommensverbesserung beitragen, müssen den Zupachtflächen auch die</t>
  </si>
  <si>
    <t>anteiligen Festkosten sowie ein Lohnansatz für die zusätzliche Arbeit angelastet werden.</t>
  </si>
  <si>
    <t>Dies gilt um so mehr, wenn von dem zusätzlichen Arbeitseinkommen auch noch Einkommen-</t>
  </si>
  <si>
    <t>der Sozialversicherung führt.</t>
  </si>
  <si>
    <t>Überhöhte Pachtpreise werden häufig bezahlt, um die Weiterführung einer intensiven Tier-</t>
  </si>
  <si>
    <t>haltung zu gewährleisten. Hier sollten Sie vorher eine fachliche Beratung durch das zuständige</t>
  </si>
  <si>
    <t>Amt für Landwirtschaft in Anspruch nehmen.</t>
  </si>
  <si>
    <t>Dieses Blatt steht Ihnen für den eigenen Gebrauch zur Verfügung. Die gelb hinterlegten Felder</t>
  </si>
  <si>
    <t>sind Eingabefelder.</t>
  </si>
  <si>
    <t>1. Leistungen der Zupacht (je ha)</t>
  </si>
  <si>
    <t>Leistungen insgesamt</t>
  </si>
  <si>
    <t>2. Kosten der Zupacht (je ha)</t>
  </si>
  <si>
    <t xml:space="preserve">  = </t>
  </si>
  <si>
    <t>Lohnansatz Produktion</t>
  </si>
  <si>
    <t>Lohnansatz Betriebsführung</t>
  </si>
  <si>
    <t>Kosten insgesamt</t>
  </si>
  <si>
    <t>Ohne Berücksichtigung von Einkommensteuer und höherer Sozialversicherung</t>
  </si>
  <si>
    <t xml:space="preserve"> % von</t>
  </si>
  <si>
    <t>1)</t>
  </si>
  <si>
    <t>2)</t>
  </si>
  <si>
    <t>3)</t>
  </si>
  <si>
    <t>Nur den Anteil der zulageberechtigten Kulturen berücksichtigen (ohne z.B. Weizen).</t>
  </si>
  <si>
    <t>4)</t>
  </si>
  <si>
    <t>Sofern nicht bereits im Deckungsbeitrag berücksichtigt.</t>
  </si>
  <si>
    <t>und höherer Belastung durch Sozialversicherung reduzieren.</t>
  </si>
  <si>
    <t>steuer bezahlt werden muss bzw. die größere Betriebsfläche zu einer höheren Belastung bei</t>
  </si>
  <si>
    <t>In jedem Fall sollten Sie sich aber darüber klar sein, dass ein über dem hier ermittelten Wert</t>
  </si>
  <si>
    <t xml:space="preserve"> € = </t>
  </si>
  <si>
    <t xml:space="preserve"> €</t>
  </si>
  <si>
    <t>€ Lohnansatz =</t>
  </si>
  <si>
    <t>€</t>
  </si>
  <si>
    <t xml:space="preserve"> AKh   x</t>
  </si>
  <si>
    <t>Zusätzliche Maschinenfestkosten, langfristig (150-250 €)</t>
  </si>
  <si>
    <t xml:space="preserve">   ohne Berücksichtigung des Zahlungsanspruchs</t>
  </si>
  <si>
    <t xml:space="preserve">   mit Berücksichtigung des Zahlungsanspruchs</t>
  </si>
  <si>
    <t>Stand:</t>
  </si>
  <si>
    <t>Alle Werte inkl. Mwst.</t>
  </si>
  <si>
    <t>Ertrag je ha ( dt )</t>
  </si>
  <si>
    <t>eig. Betrieb</t>
  </si>
  <si>
    <t>Eingabe eigener Werte in den gelben Feldern !</t>
  </si>
  <si>
    <t>dt</t>
  </si>
  <si>
    <t>Prämie aus Zahlungsanspruch</t>
  </si>
  <si>
    <t>Summe Leistungen</t>
  </si>
  <si>
    <t>Saatgut</t>
  </si>
  <si>
    <t>je dt Ertrag</t>
  </si>
  <si>
    <t>Pflanzenschutz</t>
  </si>
  <si>
    <t>Treib- und Schmierstoffe</t>
  </si>
  <si>
    <t>Lohnmaschinen</t>
  </si>
  <si>
    <t>Hagelversicherung,Trocknung</t>
  </si>
  <si>
    <t>Summe variable Kosten</t>
  </si>
  <si>
    <t>Berufsgenossenschaft, flächenabh. Gemeinkosten (ca. 50 €)</t>
  </si>
  <si>
    <t>5)</t>
  </si>
  <si>
    <t>2. Arbeitsblatt "Beispiel"</t>
  </si>
  <si>
    <t>3. Arbeitsblatt "Leerformular"</t>
  </si>
  <si>
    <t>4. Arbeitsblatt "Deck.beitrag"</t>
  </si>
  <si>
    <t>In der Regel wird Getreide / Raps ausgedehnt (vergl. Blatt "Deck.beitrag").</t>
  </si>
  <si>
    <t>liegender Pachtpreis die Wirtschaftlichkeit der tierischen Veredelung beeinträchtigt oder aber</t>
  </si>
  <si>
    <t>einen Verzicht auf einen angemessenen Stundenlohn bedeutet.</t>
  </si>
  <si>
    <t xml:space="preserve">können Sie mit Ihren eigenen Daten den maximalen Pachtpreis ermitteln. </t>
  </si>
  <si>
    <t>Der maximale Pachtpreis kann sich um 20 bis über 50 % des Lohnansatzes aufgrund höherer Einkommensteuer</t>
  </si>
  <si>
    <t>Kultur</t>
  </si>
  <si>
    <t>Ertrag</t>
  </si>
  <si>
    <t>WW</t>
  </si>
  <si>
    <t>Markterlös (je dt)</t>
  </si>
  <si>
    <t>Es handelt sich um geschätzte Werte, die aufgrund unterschiedlicher Marktgegebenheiten und betrieblicher Besonderheiten im Einzelfall erheblich abweichen können.</t>
  </si>
  <si>
    <t>Zinsansatz für Umlaufvermögen</t>
  </si>
  <si>
    <t>Unterhaltungskosten Maschinen</t>
  </si>
  <si>
    <t>In der Tabelle sind beispielhaft Deckungsbeiträge für Getreide bei steigendem Ertragsniveau</t>
  </si>
  <si>
    <t xml:space="preserve">ausgedehnten Kulturen erechnet werden. </t>
  </si>
  <si>
    <t xml:space="preserve">ausgewiesen. In der vierten Spalte kann vereinfacht der eigene Deckungsbeitrag der </t>
  </si>
  <si>
    <t>Herausgeber:</t>
  </si>
  <si>
    <t>Landesanstalt für Entwicklung der Landwirtschaft und der ländlichen Räume (LEL) 
Oberbettringer Straße 162; 73525 Schwäbisch Gmünd</t>
  </si>
  <si>
    <t>Die Veränderung dieser Datei und die Weitergabe veränderter Kopien ist ausdrücklich untersagt.</t>
  </si>
  <si>
    <r>
      <t xml:space="preserve">Die Weitergabe </t>
    </r>
    <r>
      <rPr>
        <b/>
        <i/>
        <u val="single"/>
        <sz val="10"/>
        <rFont val="Garamond"/>
        <family val="1"/>
      </rPr>
      <t>unveränderter</t>
    </r>
    <r>
      <rPr>
        <b/>
        <sz val="10"/>
        <rFont val="Garamond"/>
        <family val="1"/>
      </rPr>
      <t xml:space="preserve"> Kopien ist zulässig.</t>
    </r>
  </si>
  <si>
    <t>Der maximale Pachtpreis ist damit wesentlich niedriger als der Deckungsbeitrag.</t>
  </si>
  <si>
    <r>
      <t xml:space="preserve"> </t>
    </r>
    <r>
      <rPr>
        <b/>
        <sz val="24"/>
        <rFont val="Arial"/>
        <family val="2"/>
      </rPr>
      <t>MaxPacht</t>
    </r>
  </si>
  <si>
    <r>
      <t xml:space="preserve"> </t>
    </r>
    <r>
      <rPr>
        <b/>
        <sz val="15"/>
        <rFont val="Arial"/>
        <family val="2"/>
      </rPr>
      <t xml:space="preserve">Ermittlung des maximalen Pachtpreises für Ackerland
</t>
    </r>
    <r>
      <rPr>
        <sz val="15"/>
        <rFont val="Arial"/>
        <family val="2"/>
      </rPr>
      <t xml:space="preserve"> </t>
    </r>
    <r>
      <rPr>
        <sz val="12"/>
        <rFont val="Arial"/>
        <family val="2"/>
      </rPr>
      <t>©</t>
    </r>
    <r>
      <rPr>
        <sz val="10"/>
        <rFont val="Arial"/>
        <family val="2"/>
      </rPr>
      <t xml:space="preserve">  LEL Schwäbisch Gmünd</t>
    </r>
  </si>
  <si>
    <r>
      <t xml:space="preserve">Anhand des folgenden </t>
    </r>
    <r>
      <rPr>
        <b/>
        <sz val="12"/>
        <rFont val="Arial"/>
        <family val="2"/>
      </rPr>
      <t>leeren Arbeitsblatts</t>
    </r>
    <r>
      <rPr>
        <sz val="12"/>
        <rFont val="Arial"/>
        <family val="2"/>
      </rPr>
      <t xml:space="preserve"> und des vereinfachten </t>
    </r>
    <r>
      <rPr>
        <b/>
        <sz val="12"/>
        <rFont val="Arial"/>
        <family val="2"/>
      </rPr>
      <t>Deckungsbeitragsblatts</t>
    </r>
  </si>
  <si>
    <r>
      <t xml:space="preserve">Am </t>
    </r>
    <r>
      <rPr>
        <b/>
        <sz val="12"/>
        <rFont val="Arial"/>
        <family val="2"/>
      </rPr>
      <t>Beispiel</t>
    </r>
    <r>
      <rPr>
        <sz val="12"/>
        <rFont val="Arial"/>
        <family val="2"/>
      </rPr>
      <t xml:space="preserve"> können Sie sich orientieren, wie der Rechengang abläuft.</t>
    </r>
  </si>
  <si>
    <r>
      <t>Deckungsbeitrag</t>
    </r>
    <r>
      <rPr>
        <b/>
        <sz val="18"/>
        <color indexed="12"/>
        <rFont val="Arial"/>
        <family val="2"/>
      </rPr>
      <t xml:space="preserve"> </t>
    </r>
    <r>
      <rPr>
        <b/>
        <sz val="16"/>
        <color indexed="12"/>
        <rFont val="Arial"/>
        <family val="2"/>
      </rPr>
      <t xml:space="preserve"> (ohne Prämie aus Zahlungsanspruch)</t>
    </r>
  </si>
  <si>
    <r>
      <t xml:space="preserve">Zinsansatz für Umlaufvermögen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 (15-20 €)</t>
    </r>
  </si>
  <si>
    <r>
      <t>3. Wert des über die Pachtfläche aktivierbaren Zahlungsanspruchs</t>
    </r>
    <r>
      <rPr>
        <b/>
        <vertAlign val="superscript"/>
        <sz val="12"/>
        <rFont val="Arial"/>
        <family val="2"/>
      </rPr>
      <t>4)</t>
    </r>
  </si>
  <si>
    <r>
      <t xml:space="preserve">Nach Berücksichtigung von Einkommensteuer und höherer Sozialversicherung, </t>
    </r>
    <r>
      <rPr>
        <vertAlign val="superscript"/>
        <sz val="10"/>
        <rFont val="Arial"/>
        <family val="2"/>
      </rPr>
      <t>5)</t>
    </r>
  </si>
  <si>
    <r>
      <t xml:space="preserve">Nach Berücksichtigung von Einkommensteuer und höherer Sozialversicherung </t>
    </r>
    <r>
      <rPr>
        <vertAlign val="superscript"/>
        <sz val="10"/>
        <rFont val="Arial"/>
        <family val="2"/>
      </rPr>
      <t>5)</t>
    </r>
  </si>
  <si>
    <t xml:space="preserve">Marktleistung    </t>
  </si>
  <si>
    <t>Ansprechpartner:  Dr.Volker Segger (Tel.: 07171 / 917 - 229); Tobias Schweizer (Tel.: 07171 / 917 -225)</t>
  </si>
  <si>
    <t>gekoppelte Ausgleichszahlungen (FAKT)</t>
  </si>
  <si>
    <t>Düngung</t>
  </si>
  <si>
    <t>60</t>
  </si>
  <si>
    <t>90</t>
  </si>
  <si>
    <t>Entspricht der Basisprämie einschl. Greeningprämie, jedoch ohne Umverteilungs- oder Junglandwirteprämie.</t>
  </si>
  <si>
    <r>
      <t xml:space="preserve">Durchschnittlicher DB je ha Zupachtfläche ohne Betriebsprämie </t>
    </r>
    <r>
      <rPr>
        <vertAlign val="superscript"/>
        <sz val="10"/>
        <rFont val="Arial"/>
        <family val="2"/>
      </rPr>
      <t>1)</t>
    </r>
  </si>
  <si>
    <t>Nur den Anteil der zulageberechtigten Kulturen berücksichtigen.</t>
  </si>
  <si>
    <r>
      <t xml:space="preserve">Deckungsbeiträge im Getreidebau </t>
    </r>
    <r>
      <rPr>
        <b/>
        <vertAlign val="superscript"/>
        <sz val="24"/>
        <color indexed="8"/>
        <rFont val="Arial"/>
        <family val="2"/>
      </rPr>
      <t>1)</t>
    </r>
  </si>
  <si>
    <t>Version 2.1   11/2016</t>
  </si>
  <si>
    <r>
      <t xml:space="preserve">4. Maximaler Pachtpreis je ha Ackerfläche </t>
    </r>
    <r>
      <rPr>
        <sz val="12"/>
        <rFont val="Arial"/>
        <family val="2"/>
      </rPr>
      <t>(Leistungen insg.  ./.  Kosten insg.)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</si>
</sst>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_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"/>
    <numFmt numFmtId="179" formatCode="_-* #,##0.0\ &quot;DM&quot;_-;\-* #,##0.0\ &quot;DM&quot;_-;_-* &quot;-&quot;??\ &quot;DM&quot;_-;_-@_-"/>
    <numFmt numFmtId="180" formatCode="_-* #,##0\ &quot;DM&quot;_-;\-* #,##0\ &quot;DM&quot;_-;_-* &quot;-&quot;??\ &quot;DM&quot;_-;_-@_-"/>
    <numFmt numFmtId="181" formatCode="#,##0.0__"/>
    <numFmt numFmtId="182" formatCode="#,##0.00__"/>
    <numFmt numFmtId="183" formatCode="_-* #,##0.0\ _D_M_-;\-* #,##0.0\ _D_M_-;_-* &quot;-&quot;??\ _D_M_-;_-@_-"/>
    <numFmt numFmtId="184" formatCode="_-* #,##0\ _D_M_-;\-* #,##0\ _D_M_-;_-* &quot;-&quot;??\ _D_M_-;_-@_-"/>
    <numFmt numFmtId="185" formatCode="_-* #,##0.000\ _D_M_-;\-* #,##0.000\ _D_M_-;_-* &quot;-&quot;??\ _D_M_-;_-@_-"/>
    <numFmt numFmtId="186" formatCode="_-* #,##0.0000\ _D_M_-;\-* #,##0.0000\ _D_M_-;_-* &quot;-&quot;??\ _D_M_-;_-@_-"/>
    <numFmt numFmtId="187" formatCode="0.00000000"/>
    <numFmt numFmtId="188" formatCode="#,##0.0"/>
    <numFmt numFmtId="189" formatCode="#,##0.00\ [$€-1]"/>
    <numFmt numFmtId="190" formatCode="#,##0.0\ [$€-1]"/>
    <numFmt numFmtId="191" formatCode="#,##0\ [$€-1]"/>
    <numFmt numFmtId="192" formatCode="#,##0\ [$€-1];\-#,##0\ [$€-1]"/>
    <numFmt numFmtId="193" formatCode="#,##0\ [$€-1];[Red]\-#,##0\ [$€-1]"/>
    <numFmt numFmtId="194" formatCode="#,##0.00_ ;[Red]\-#,##0.00\ "/>
    <numFmt numFmtId="195" formatCode="#,##0.0_ ;[Red]\-#,##0.0\ "/>
    <numFmt numFmtId="196" formatCode="#,##0_ ;[Red]\-#,##0\ "/>
    <numFmt numFmtId="197" formatCode="#,##0&quot;€/dt Ertrag&quot;"/>
    <numFmt numFmtId="198" formatCode="#,##0\ &quot;€/dt Ertrag&quot;"/>
    <numFmt numFmtId="199" formatCode="#,##0.0\ &quot;€/dt Ertrag&quot;"/>
    <numFmt numFmtId="200" formatCode="#,##0.00\ &quot;€/dt Ertrag&quot;"/>
  </numFmts>
  <fonts count="72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7.5"/>
      <color indexed="36"/>
      <name val="Arial"/>
      <family val="0"/>
    </font>
    <font>
      <sz val="10"/>
      <name val="Arial"/>
      <family val="0"/>
    </font>
    <font>
      <u val="single"/>
      <sz val="7.5"/>
      <color indexed="12"/>
      <name val="Arial"/>
      <family val="0"/>
    </font>
    <font>
      <sz val="12"/>
      <name val="Univers"/>
      <family val="2"/>
    </font>
    <font>
      <b/>
      <sz val="12"/>
      <name val="Univers"/>
      <family val="2"/>
    </font>
    <font>
      <b/>
      <sz val="10"/>
      <name val="Garamond"/>
      <family val="1"/>
    </font>
    <font>
      <b/>
      <i/>
      <u val="single"/>
      <sz val="10"/>
      <name val="Garamond"/>
      <family val="1"/>
    </font>
    <font>
      <sz val="12"/>
      <name val="Arial"/>
      <family val="2"/>
    </font>
    <font>
      <sz val="15"/>
      <name val="Arial"/>
      <family val="2"/>
    </font>
    <font>
      <b/>
      <sz val="2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24"/>
      <color indexed="8"/>
      <name val="Arial"/>
      <family val="2"/>
    </font>
    <font>
      <b/>
      <vertAlign val="superscript"/>
      <sz val="24"/>
      <color indexed="8"/>
      <name val="Arial"/>
      <family val="2"/>
    </font>
    <font>
      <sz val="16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b/>
      <i/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sz val="18"/>
      <color indexed="12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156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72" fontId="8" fillId="33" borderId="0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172" fontId="7" fillId="34" borderId="10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172" fontId="12" fillId="33" borderId="0" xfId="0" applyNumberFormat="1" applyFont="1" applyFill="1" applyBorder="1" applyAlignment="1" applyProtection="1">
      <alignment horizontal="left" vertical="center"/>
      <protection/>
    </xf>
    <xf numFmtId="172" fontId="12" fillId="33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/>
      <protection/>
    </xf>
    <xf numFmtId="0" fontId="5" fillId="0" borderId="0" xfId="53" applyFont="1" applyProtection="1">
      <alignment/>
      <protection/>
    </xf>
    <xf numFmtId="0" fontId="5" fillId="0" borderId="0" xfId="53" applyFont="1" applyAlignment="1" applyProtection="1">
      <alignment horizontal="center"/>
      <protection/>
    </xf>
    <xf numFmtId="0" fontId="5" fillId="0" borderId="0" xfId="53" applyFont="1" applyBorder="1" applyProtection="1">
      <alignment/>
      <protection/>
    </xf>
    <xf numFmtId="0" fontId="5" fillId="0" borderId="0" xfId="53" applyFont="1" applyBorder="1" applyAlignment="1" applyProtection="1">
      <alignment horizontal="center"/>
      <protection/>
    </xf>
    <xf numFmtId="0" fontId="18" fillId="0" borderId="11" xfId="53" applyFont="1" applyFill="1" applyBorder="1" applyProtection="1">
      <alignment/>
      <protection/>
    </xf>
    <xf numFmtId="0" fontId="5" fillId="0" borderId="0" xfId="53" applyFont="1" applyFill="1" applyBorder="1" applyProtection="1">
      <alignment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15" fillId="0" borderId="0" xfId="53" applyFont="1" applyFill="1" applyBorder="1" applyAlignment="1" applyProtection="1">
      <alignment horizontal="center"/>
      <protection/>
    </xf>
    <xf numFmtId="0" fontId="19" fillId="0" borderId="12" xfId="53" applyFont="1" applyFill="1" applyBorder="1" applyProtection="1">
      <alignment/>
      <protection/>
    </xf>
    <xf numFmtId="0" fontId="19" fillId="0" borderId="12" xfId="53" applyFont="1" applyFill="1" applyBorder="1" applyAlignment="1" applyProtection="1">
      <alignment horizontal="center"/>
      <protection/>
    </xf>
    <xf numFmtId="0" fontId="19" fillId="0" borderId="13" xfId="53" applyFont="1" applyFill="1" applyBorder="1" applyAlignment="1" applyProtection="1">
      <alignment horizontal="center"/>
      <protection/>
    </xf>
    <xf numFmtId="0" fontId="20" fillId="0" borderId="14" xfId="53" applyFont="1" applyFill="1" applyBorder="1" applyAlignment="1" applyProtection="1">
      <alignment horizontal="centerContinuous"/>
      <protection/>
    </xf>
    <xf numFmtId="0" fontId="19" fillId="0" borderId="15" xfId="53" applyFont="1" applyFill="1" applyBorder="1" applyAlignment="1" applyProtection="1">
      <alignment horizontal="centerContinuous"/>
      <protection/>
    </xf>
    <xf numFmtId="0" fontId="19" fillId="0" borderId="12" xfId="53" applyFont="1" applyFill="1" applyBorder="1" applyAlignment="1" applyProtection="1">
      <alignment horizontal="centerContinuous"/>
      <protection/>
    </xf>
    <xf numFmtId="0" fontId="21" fillId="0" borderId="16" xfId="53" applyFont="1" applyBorder="1" applyAlignment="1" applyProtection="1">
      <alignment horizontal="center"/>
      <protection/>
    </xf>
    <xf numFmtId="0" fontId="19" fillId="0" borderId="17" xfId="53" applyFont="1" applyFill="1" applyBorder="1" applyProtection="1">
      <alignment/>
      <protection/>
    </xf>
    <xf numFmtId="0" fontId="19" fillId="0" borderId="0" xfId="53" applyFont="1" applyFill="1" applyBorder="1" applyProtection="1">
      <alignment/>
      <protection/>
    </xf>
    <xf numFmtId="0" fontId="19" fillId="0" borderId="0" xfId="53" applyFont="1" applyFill="1" applyBorder="1" applyAlignment="1" applyProtection="1">
      <alignment horizontal="center"/>
      <protection/>
    </xf>
    <xf numFmtId="0" fontId="22" fillId="0" borderId="0" xfId="53" applyFont="1" applyFill="1" applyBorder="1" applyProtection="1">
      <alignment/>
      <protection/>
    </xf>
    <xf numFmtId="0" fontId="19" fillId="0" borderId="18" xfId="53" applyFont="1" applyFill="1" applyBorder="1" applyAlignment="1" applyProtection="1">
      <alignment horizontal="center"/>
      <protection/>
    </xf>
    <xf numFmtId="0" fontId="23" fillId="0" borderId="19" xfId="53" applyFont="1" applyFill="1" applyBorder="1" applyAlignment="1" applyProtection="1">
      <alignment horizontal="center"/>
      <protection/>
    </xf>
    <xf numFmtId="0" fontId="23" fillId="0" borderId="20" xfId="53" applyFont="1" applyFill="1" applyBorder="1" applyAlignment="1" applyProtection="1">
      <alignment horizontal="center"/>
      <protection/>
    </xf>
    <xf numFmtId="0" fontId="23" fillId="0" borderId="0" xfId="53" applyFont="1" applyFill="1" applyBorder="1" applyAlignment="1" applyProtection="1">
      <alignment horizontal="center"/>
      <protection/>
    </xf>
    <xf numFmtId="0" fontId="23" fillId="0" borderId="21" xfId="53" applyFont="1" applyBorder="1" applyAlignment="1" applyProtection="1">
      <alignment horizontal="center"/>
      <protection/>
    </xf>
    <xf numFmtId="0" fontId="19" fillId="0" borderId="22" xfId="53" applyFont="1" applyFill="1" applyBorder="1" applyProtection="1">
      <alignment/>
      <protection/>
    </xf>
    <xf numFmtId="0" fontId="19" fillId="0" borderId="22" xfId="53" applyFont="1" applyFill="1" applyBorder="1" applyAlignment="1" applyProtection="1">
      <alignment horizontal="center"/>
      <protection/>
    </xf>
    <xf numFmtId="0" fontId="22" fillId="0" borderId="22" xfId="53" applyFont="1" applyFill="1" applyBorder="1" applyProtection="1">
      <alignment/>
      <protection/>
    </xf>
    <xf numFmtId="0" fontId="19" fillId="0" borderId="23" xfId="53" applyFont="1" applyFill="1" applyBorder="1" applyAlignment="1" applyProtection="1">
      <alignment horizontal="center"/>
      <protection/>
    </xf>
    <xf numFmtId="49" fontId="20" fillId="0" borderId="24" xfId="53" applyNumberFormat="1" applyFont="1" applyFill="1" applyBorder="1" applyAlignment="1" applyProtection="1">
      <alignment horizontal="center"/>
      <protection/>
    </xf>
    <xf numFmtId="49" fontId="20" fillId="0" borderId="25" xfId="53" applyNumberFormat="1" applyFont="1" applyFill="1" applyBorder="1" applyAlignment="1" applyProtection="1">
      <alignment horizontal="center"/>
      <protection/>
    </xf>
    <xf numFmtId="49" fontId="20" fillId="0" borderId="22" xfId="53" applyNumberFormat="1" applyFont="1" applyFill="1" applyBorder="1" applyAlignment="1" applyProtection="1">
      <alignment horizontal="center"/>
      <protection/>
    </xf>
    <xf numFmtId="49" fontId="20" fillId="35" borderId="26" xfId="53" applyNumberFormat="1" applyFont="1" applyFill="1" applyBorder="1" applyAlignment="1" applyProtection="1">
      <alignment horizontal="center"/>
      <protection locked="0"/>
    </xf>
    <xf numFmtId="0" fontId="22" fillId="0" borderId="17" xfId="53" applyFont="1" applyFill="1" applyBorder="1" applyProtection="1">
      <alignment/>
      <protection/>
    </xf>
    <xf numFmtId="4" fontId="19" fillId="0" borderId="19" xfId="53" applyNumberFormat="1" applyFont="1" applyFill="1" applyBorder="1" applyAlignment="1" applyProtection="1">
      <alignment horizontal="center"/>
      <protection/>
    </xf>
    <xf numFmtId="4" fontId="19" fillId="0" borderId="27" xfId="53" applyNumberFormat="1" applyFont="1" applyFill="1" applyBorder="1" applyAlignment="1" applyProtection="1">
      <alignment horizontal="center"/>
      <protection/>
    </xf>
    <xf numFmtId="4" fontId="19" fillId="0" borderId="0" xfId="53" applyNumberFormat="1" applyFont="1" applyFill="1" applyBorder="1" applyAlignment="1" applyProtection="1">
      <alignment horizontal="center"/>
      <protection/>
    </xf>
    <xf numFmtId="4" fontId="19" fillId="35" borderId="21" xfId="53" applyNumberFormat="1" applyFont="1" applyFill="1" applyBorder="1" applyAlignment="1" applyProtection="1">
      <alignment horizontal="center"/>
      <protection locked="0"/>
    </xf>
    <xf numFmtId="0" fontId="19" fillId="0" borderId="19" xfId="53" applyFont="1" applyFill="1" applyBorder="1" applyProtection="1">
      <alignment/>
      <protection/>
    </xf>
    <xf numFmtId="191" fontId="19" fillId="0" borderId="20" xfId="53" applyNumberFormat="1" applyFont="1" applyFill="1" applyBorder="1" applyAlignment="1" applyProtection="1">
      <alignment horizontal="left"/>
      <protection/>
    </xf>
    <xf numFmtId="191" fontId="19" fillId="0" borderId="0" xfId="53" applyNumberFormat="1" applyFont="1" applyFill="1" applyBorder="1" applyAlignment="1" applyProtection="1">
      <alignment horizontal="center"/>
      <protection/>
    </xf>
    <xf numFmtId="3" fontId="19" fillId="0" borderId="19" xfId="53" applyNumberFormat="1" applyFont="1" applyFill="1" applyBorder="1" applyAlignment="1" applyProtection="1">
      <alignment horizontal="center"/>
      <protection/>
    </xf>
    <xf numFmtId="3" fontId="19" fillId="0" borderId="27" xfId="53" applyNumberFormat="1" applyFont="1" applyFill="1" applyBorder="1" applyAlignment="1" applyProtection="1">
      <alignment horizontal="center"/>
      <protection/>
    </xf>
    <xf numFmtId="3" fontId="19" fillId="0" borderId="0" xfId="53" applyNumberFormat="1" applyFont="1" applyFill="1" applyBorder="1" applyAlignment="1" applyProtection="1">
      <alignment horizontal="center"/>
      <protection/>
    </xf>
    <xf numFmtId="3" fontId="19" fillId="0" borderId="21" xfId="53" applyNumberFormat="1" applyFont="1" applyFill="1" applyBorder="1" applyAlignment="1" applyProtection="1">
      <alignment horizontal="center"/>
      <protection/>
    </xf>
    <xf numFmtId="0" fontId="19" fillId="0" borderId="20" xfId="53" applyFont="1" applyFill="1" applyBorder="1" applyAlignment="1" applyProtection="1">
      <alignment horizontal="center"/>
      <protection/>
    </xf>
    <xf numFmtId="3" fontId="19" fillId="0" borderId="20" xfId="53" applyNumberFormat="1" applyFont="1" applyFill="1" applyBorder="1" applyAlignment="1" applyProtection="1">
      <alignment horizontal="center"/>
      <protection/>
    </xf>
    <xf numFmtId="3" fontId="19" fillId="35" borderId="21" xfId="53" applyNumberFormat="1" applyFont="1" applyFill="1" applyBorder="1" applyAlignment="1" applyProtection="1">
      <alignment horizontal="center"/>
      <protection locked="0"/>
    </xf>
    <xf numFmtId="191" fontId="19" fillId="0" borderId="28" xfId="53" applyNumberFormat="1" applyFont="1" applyFill="1" applyBorder="1" applyAlignment="1" applyProtection="1">
      <alignment horizontal="center"/>
      <protection/>
    </xf>
    <xf numFmtId="0" fontId="19" fillId="0" borderId="19" xfId="53" applyFont="1" applyFill="1" applyBorder="1" applyAlignment="1" applyProtection="1">
      <alignment horizontal="center"/>
      <protection/>
    </xf>
    <xf numFmtId="0" fontId="19" fillId="0" borderId="21" xfId="53" applyFont="1" applyFill="1" applyBorder="1" applyAlignment="1" applyProtection="1">
      <alignment horizontal="center"/>
      <protection/>
    </xf>
    <xf numFmtId="0" fontId="20" fillId="0" borderId="29" xfId="53" applyFont="1" applyFill="1" applyBorder="1" applyProtection="1">
      <alignment/>
      <protection/>
    </xf>
    <xf numFmtId="0" fontId="19" fillId="0" borderId="30" xfId="53" applyFont="1" applyFill="1" applyBorder="1" applyProtection="1">
      <alignment/>
      <protection/>
    </xf>
    <xf numFmtId="0" fontId="20" fillId="0" borderId="30" xfId="53" applyFont="1" applyFill="1" applyBorder="1" applyAlignment="1" applyProtection="1">
      <alignment horizontal="center"/>
      <protection/>
    </xf>
    <xf numFmtId="0" fontId="20" fillId="0" borderId="31" xfId="53" applyFont="1" applyFill="1" applyBorder="1" applyAlignment="1" applyProtection="1">
      <alignment horizontal="center"/>
      <protection/>
    </xf>
    <xf numFmtId="191" fontId="19" fillId="0" borderId="32" xfId="53" applyNumberFormat="1" applyFont="1" applyFill="1" applyBorder="1" applyAlignment="1" applyProtection="1">
      <alignment horizontal="center"/>
      <protection/>
    </xf>
    <xf numFmtId="3" fontId="20" fillId="0" borderId="29" xfId="53" applyNumberFormat="1" applyFont="1" applyFill="1" applyBorder="1" applyAlignment="1" applyProtection="1">
      <alignment horizontal="center"/>
      <protection/>
    </xf>
    <xf numFmtId="3" fontId="20" fillId="0" borderId="31" xfId="53" applyNumberFormat="1" applyFont="1" applyFill="1" applyBorder="1" applyAlignment="1" applyProtection="1">
      <alignment horizontal="center"/>
      <protection/>
    </xf>
    <xf numFmtId="3" fontId="20" fillId="0" borderId="30" xfId="53" applyNumberFormat="1" applyFont="1" applyFill="1" applyBorder="1" applyAlignment="1" applyProtection="1">
      <alignment horizontal="center"/>
      <protection/>
    </xf>
    <xf numFmtId="3" fontId="20" fillId="0" borderId="33" xfId="53" applyNumberFormat="1" applyFont="1" applyFill="1" applyBorder="1" applyAlignment="1" applyProtection="1">
      <alignment horizontal="center"/>
      <protection/>
    </xf>
    <xf numFmtId="0" fontId="24" fillId="0" borderId="19" xfId="53" applyFont="1" applyFill="1" applyBorder="1" applyProtection="1">
      <alignment/>
      <protection/>
    </xf>
    <xf numFmtId="0" fontId="24" fillId="0" borderId="0" xfId="53" applyFont="1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center"/>
      <protection/>
    </xf>
    <xf numFmtId="0" fontId="24" fillId="0" borderId="20" xfId="53" applyFont="1" applyFill="1" applyBorder="1" applyAlignment="1" applyProtection="1">
      <alignment horizontal="center"/>
      <protection/>
    </xf>
    <xf numFmtId="191" fontId="24" fillId="0" borderId="0" xfId="53" applyNumberFormat="1" applyFont="1" applyFill="1" applyBorder="1" applyAlignment="1" applyProtection="1">
      <alignment horizontal="center"/>
      <protection/>
    </xf>
    <xf numFmtId="3" fontId="24" fillId="0" borderId="19" xfId="53" applyNumberFormat="1" applyFont="1" applyFill="1" applyBorder="1" applyAlignment="1" applyProtection="1">
      <alignment horizontal="center"/>
      <protection/>
    </xf>
    <xf numFmtId="3" fontId="24" fillId="0" borderId="20" xfId="53" applyNumberFormat="1" applyFont="1" applyFill="1" applyBorder="1" applyAlignment="1" applyProtection="1">
      <alignment horizontal="center"/>
      <protection/>
    </xf>
    <xf numFmtId="3" fontId="24" fillId="0" borderId="0" xfId="53" applyNumberFormat="1" applyFont="1" applyFill="1" applyBorder="1" applyAlignment="1" applyProtection="1">
      <alignment horizontal="center"/>
      <protection/>
    </xf>
    <xf numFmtId="3" fontId="24" fillId="35" borderId="21" xfId="53" applyNumberFormat="1" applyFont="1" applyFill="1" applyBorder="1" applyAlignment="1" applyProtection="1">
      <alignment horizontal="center"/>
      <protection locked="0"/>
    </xf>
    <xf numFmtId="189" fontId="24" fillId="35" borderId="0" xfId="53" applyNumberFormat="1" applyFont="1" applyFill="1" applyBorder="1" applyAlignment="1" applyProtection="1">
      <alignment horizontal="center"/>
      <protection locked="0"/>
    </xf>
    <xf numFmtId="191" fontId="24" fillId="0" borderId="20" xfId="53" applyNumberFormat="1" applyFont="1" applyFill="1" applyBorder="1" applyAlignment="1" applyProtection="1">
      <alignment horizontal="left"/>
      <protection/>
    </xf>
    <xf numFmtId="3" fontId="24" fillId="0" borderId="21" xfId="53" applyNumberFormat="1" applyFont="1" applyFill="1" applyBorder="1" applyAlignment="1" applyProtection="1">
      <alignment horizontal="center"/>
      <protection/>
    </xf>
    <xf numFmtId="9" fontId="24" fillId="35" borderId="0" xfId="51" applyFont="1" applyFill="1" applyBorder="1" applyAlignment="1" applyProtection="1">
      <alignment horizontal="center"/>
      <protection locked="0"/>
    </xf>
    <xf numFmtId="191" fontId="24" fillId="0" borderId="28" xfId="53" applyNumberFormat="1" applyFont="1" applyFill="1" applyBorder="1" applyAlignment="1" applyProtection="1">
      <alignment horizontal="center"/>
      <protection/>
    </xf>
    <xf numFmtId="0" fontId="25" fillId="0" borderId="29" xfId="53" applyFont="1" applyFill="1" applyBorder="1" applyProtection="1">
      <alignment/>
      <protection/>
    </xf>
    <xf numFmtId="0" fontId="24" fillId="0" borderId="30" xfId="53" applyFont="1" applyFill="1" applyBorder="1" applyProtection="1">
      <alignment/>
      <protection/>
    </xf>
    <xf numFmtId="0" fontId="25" fillId="0" borderId="30" xfId="53" applyFont="1" applyFill="1" applyBorder="1" applyAlignment="1" applyProtection="1">
      <alignment horizontal="center"/>
      <protection/>
    </xf>
    <xf numFmtId="0" fontId="25" fillId="0" borderId="31" xfId="53" applyFont="1" applyFill="1" applyBorder="1" applyAlignment="1" applyProtection="1">
      <alignment horizontal="center"/>
      <protection/>
    </xf>
    <xf numFmtId="191" fontId="24" fillId="0" borderId="34" xfId="53" applyNumberFormat="1" applyFont="1" applyFill="1" applyBorder="1" applyAlignment="1" applyProtection="1">
      <alignment horizontal="center"/>
      <protection/>
    </xf>
    <xf numFmtId="3" fontId="25" fillId="0" borderId="29" xfId="53" applyNumberFormat="1" applyFont="1" applyFill="1" applyBorder="1" applyAlignment="1" applyProtection="1">
      <alignment horizontal="center"/>
      <protection/>
    </xf>
    <xf numFmtId="3" fontId="25" fillId="0" borderId="31" xfId="53" applyNumberFormat="1" applyFont="1" applyFill="1" applyBorder="1" applyAlignment="1" applyProtection="1">
      <alignment horizontal="center"/>
      <protection/>
    </xf>
    <xf numFmtId="3" fontId="25" fillId="0" borderId="30" xfId="53" applyNumberFormat="1" applyFont="1" applyFill="1" applyBorder="1" applyAlignment="1" applyProtection="1">
      <alignment horizontal="center"/>
      <protection/>
    </xf>
    <xf numFmtId="3" fontId="25" fillId="0" borderId="33" xfId="53" applyNumberFormat="1" applyFont="1" applyFill="1" applyBorder="1" applyAlignment="1" applyProtection="1">
      <alignment horizontal="center"/>
      <protection/>
    </xf>
    <xf numFmtId="0" fontId="26" fillId="0" borderId="0" xfId="53" applyFont="1" applyProtection="1">
      <alignment/>
      <protection/>
    </xf>
    <xf numFmtId="0" fontId="27" fillId="0" borderId="35" xfId="53" applyFont="1" applyFill="1" applyBorder="1" applyProtection="1">
      <alignment/>
      <protection/>
    </xf>
    <xf numFmtId="0" fontId="30" fillId="0" borderId="36" xfId="53" applyFont="1" applyFill="1" applyBorder="1" applyProtection="1">
      <alignment/>
      <protection/>
    </xf>
    <xf numFmtId="0" fontId="28" fillId="0" borderId="37" xfId="53" applyFont="1" applyFill="1" applyBorder="1" applyAlignment="1" applyProtection="1">
      <alignment horizontal="center"/>
      <protection/>
    </xf>
    <xf numFmtId="0" fontId="28" fillId="0" borderId="38" xfId="53" applyFont="1" applyFill="1" applyBorder="1" applyAlignment="1" applyProtection="1">
      <alignment horizontal="center"/>
      <protection/>
    </xf>
    <xf numFmtId="191" fontId="18" fillId="0" borderId="36" xfId="53" applyNumberFormat="1" applyFont="1" applyFill="1" applyBorder="1" applyAlignment="1" applyProtection="1">
      <alignment horizontal="center"/>
      <protection/>
    </xf>
    <xf numFmtId="3" fontId="27" fillId="0" borderId="35" xfId="53" applyNumberFormat="1" applyFont="1" applyFill="1" applyBorder="1" applyAlignment="1" applyProtection="1">
      <alignment horizontal="center"/>
      <protection/>
    </xf>
    <xf numFmtId="3" fontId="27" fillId="0" borderId="38" xfId="53" applyNumberFormat="1" applyFont="1" applyFill="1" applyBorder="1" applyAlignment="1" applyProtection="1">
      <alignment horizontal="center"/>
      <protection/>
    </xf>
    <xf numFmtId="3" fontId="27" fillId="0" borderId="37" xfId="53" applyNumberFormat="1" applyFont="1" applyFill="1" applyBorder="1" applyAlignment="1" applyProtection="1">
      <alignment horizontal="center"/>
      <protection/>
    </xf>
    <xf numFmtId="3" fontId="27" fillId="0" borderId="39" xfId="53" applyNumberFormat="1" applyFont="1" applyFill="1" applyBorder="1" applyAlignment="1" applyProtection="1">
      <alignment horizontal="center"/>
      <protection/>
    </xf>
    <xf numFmtId="0" fontId="11" fillId="0" borderId="0" xfId="53" applyFont="1" applyBorder="1" applyProtection="1">
      <alignment/>
      <protection/>
    </xf>
    <xf numFmtId="0" fontId="31" fillId="0" borderId="0" xfId="53" applyFont="1" applyProtection="1">
      <alignment/>
      <protection/>
    </xf>
    <xf numFmtId="196" fontId="31" fillId="0" borderId="0" xfId="53" applyNumberFormat="1" applyFont="1" applyProtection="1">
      <alignment/>
      <protection/>
    </xf>
    <xf numFmtId="172" fontId="5" fillId="0" borderId="0" xfId="0" applyNumberFormat="1" applyFont="1" applyAlignment="1" applyProtection="1">
      <alignment vertical="center"/>
      <protection locked="0"/>
    </xf>
    <xf numFmtId="172" fontId="5" fillId="0" borderId="0" xfId="0" applyNumberFormat="1" applyFont="1" applyAlignment="1" applyProtection="1">
      <alignment vertical="center"/>
      <protection/>
    </xf>
    <xf numFmtId="172" fontId="5" fillId="0" borderId="0" xfId="0" applyNumberFormat="1" applyFont="1" applyAlignment="1" applyProtection="1">
      <alignment horizontal="right" vertical="center"/>
      <protection/>
    </xf>
    <xf numFmtId="172" fontId="20" fillId="33" borderId="40" xfId="0" applyNumberFormat="1" applyFont="1" applyFill="1" applyBorder="1" applyAlignment="1" applyProtection="1">
      <alignment horizontal="left" vertical="center"/>
      <protection/>
    </xf>
    <xf numFmtId="172" fontId="5" fillId="33" borderId="41" xfId="0" applyNumberFormat="1" applyFont="1" applyFill="1" applyBorder="1" applyAlignment="1" applyProtection="1">
      <alignment horizontal="centerContinuous" vertical="center"/>
      <protection/>
    </xf>
    <xf numFmtId="172" fontId="33" fillId="0" borderId="0" xfId="0" applyNumberFormat="1" applyFont="1" applyAlignment="1" applyProtection="1">
      <alignment vertical="center"/>
      <protection/>
    </xf>
    <xf numFmtId="172" fontId="15" fillId="0" borderId="0" xfId="0" applyNumberFormat="1" applyFont="1" applyAlignment="1" applyProtection="1">
      <alignment vertical="center"/>
      <protection/>
    </xf>
    <xf numFmtId="172" fontId="33" fillId="0" borderId="0" xfId="0" applyNumberFormat="1" applyFont="1" applyAlignment="1" applyProtection="1">
      <alignment horizontal="right" vertical="center"/>
      <protection/>
    </xf>
    <xf numFmtId="172" fontId="34" fillId="35" borderId="4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72" fontId="5" fillId="0" borderId="0" xfId="0" applyNumberFormat="1" applyFont="1" applyBorder="1" applyAlignment="1" applyProtection="1">
      <alignment horizontal="right" vertical="center"/>
      <protection/>
    </xf>
    <xf numFmtId="172" fontId="32" fillId="0" borderId="0" xfId="0" applyNumberFormat="1" applyFont="1" applyAlignment="1" applyProtection="1">
      <alignment vertical="center"/>
      <protection/>
    </xf>
    <xf numFmtId="172" fontId="32" fillId="0" borderId="0" xfId="0" applyNumberFormat="1" applyFont="1" applyAlignment="1" applyProtection="1">
      <alignment horizontal="right" vertical="center"/>
      <protection/>
    </xf>
    <xf numFmtId="172" fontId="32" fillId="0" borderId="40" xfId="0" applyNumberFormat="1" applyFont="1" applyBorder="1" applyAlignment="1" applyProtection="1">
      <alignment vertical="center"/>
      <protection/>
    </xf>
    <xf numFmtId="172" fontId="33" fillId="0" borderId="43" xfId="0" applyNumberFormat="1" applyFont="1" applyBorder="1" applyAlignment="1" applyProtection="1">
      <alignment vertical="center"/>
      <protection/>
    </xf>
    <xf numFmtId="181" fontId="34" fillId="35" borderId="42" xfId="0" applyNumberFormat="1" applyFont="1" applyFill="1" applyBorder="1" applyAlignment="1" applyProtection="1">
      <alignment vertical="center"/>
      <protection locked="0"/>
    </xf>
    <xf numFmtId="182" fontId="34" fillId="35" borderId="42" xfId="0" applyNumberFormat="1" applyFont="1" applyFill="1" applyBorder="1" applyAlignment="1" applyProtection="1">
      <alignment vertical="center"/>
      <protection locked="0"/>
    </xf>
    <xf numFmtId="172" fontId="34" fillId="34" borderId="42" xfId="0" applyNumberFormat="1" applyFont="1" applyFill="1" applyBorder="1" applyAlignment="1" applyProtection="1">
      <alignment vertical="center"/>
      <protection/>
    </xf>
    <xf numFmtId="172" fontId="32" fillId="34" borderId="40" xfId="0" applyNumberFormat="1" applyFont="1" applyFill="1" applyBorder="1" applyAlignment="1" applyProtection="1">
      <alignment vertical="center"/>
      <protection/>
    </xf>
    <xf numFmtId="172" fontId="32" fillId="34" borderId="0" xfId="0" applyNumberFormat="1" applyFont="1" applyFill="1" applyBorder="1" applyAlignment="1" applyProtection="1">
      <alignment vertical="center"/>
      <protection/>
    </xf>
    <xf numFmtId="172" fontId="33" fillId="0" borderId="0" xfId="0" applyNumberFormat="1" applyFont="1" applyBorder="1" applyAlignment="1" applyProtection="1">
      <alignment vertical="center"/>
      <protection/>
    </xf>
    <xf numFmtId="172" fontId="5" fillId="0" borderId="0" xfId="0" applyNumberFormat="1" applyFont="1" applyAlignment="1" applyProtection="1">
      <alignment horizontal="center" vertical="center"/>
      <protection/>
    </xf>
    <xf numFmtId="172" fontId="34" fillId="0" borderId="42" xfId="0" applyNumberFormat="1" applyFont="1" applyBorder="1" applyAlignment="1" applyProtection="1">
      <alignment vertical="center"/>
      <protection/>
    </xf>
    <xf numFmtId="172" fontId="5" fillId="0" borderId="0" xfId="0" applyNumberFormat="1" applyFont="1" applyAlignment="1" applyProtection="1">
      <alignment horizontal="left" vertical="center"/>
      <protection/>
    </xf>
    <xf numFmtId="172" fontId="15" fillId="34" borderId="0" xfId="0" applyNumberFormat="1" applyFont="1" applyFill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/>
      <protection/>
    </xf>
    <xf numFmtId="172" fontId="35" fillId="0" borderId="45" xfId="0" applyNumberFormat="1" applyFont="1" applyBorder="1" applyAlignment="1" applyProtection="1">
      <alignment horizontal="center" vertical="center"/>
      <protection/>
    </xf>
    <xf numFmtId="172" fontId="5" fillId="0" borderId="45" xfId="0" applyNumberFormat="1" applyFont="1" applyBorder="1" applyAlignment="1" applyProtection="1">
      <alignment vertical="center"/>
      <protection/>
    </xf>
    <xf numFmtId="172" fontId="5" fillId="0" borderId="45" xfId="0" applyNumberFormat="1" applyFont="1" applyBorder="1" applyAlignment="1" applyProtection="1">
      <alignment horizontal="right" vertical="center"/>
      <protection/>
    </xf>
    <xf numFmtId="172" fontId="35" fillId="0" borderId="0" xfId="0" applyNumberFormat="1" applyFont="1" applyAlignment="1" applyProtection="1">
      <alignment horizontal="center" vertical="center"/>
      <protection/>
    </xf>
    <xf numFmtId="172" fontId="37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1" fillId="0" borderId="44" xfId="0" applyFont="1" applyBorder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14" fontId="11" fillId="0" borderId="46" xfId="53" applyNumberFormat="1" applyFont="1" applyFill="1" applyBorder="1" applyAlignment="1" applyProtection="1">
      <alignment horizontal="center"/>
      <protection/>
    </xf>
    <xf numFmtId="172" fontId="32" fillId="35" borderId="40" xfId="0" applyNumberFormat="1" applyFont="1" applyFill="1" applyBorder="1" applyAlignment="1" applyProtection="1">
      <alignment vertical="center"/>
      <protection locked="0"/>
    </xf>
    <xf numFmtId="0" fontId="5" fillId="0" borderId="0" xfId="53" applyFont="1" applyProtection="1">
      <alignment/>
      <protection locked="0"/>
    </xf>
    <xf numFmtId="172" fontId="35" fillId="0" borderId="0" xfId="0" applyNumberFormat="1" applyFont="1" applyFill="1" applyAlignment="1" applyProtection="1">
      <alignment horizontal="center" vertical="center"/>
      <protection/>
    </xf>
    <xf numFmtId="196" fontId="15" fillId="34" borderId="40" xfId="0" applyNumberFormat="1" applyFont="1" applyFill="1" applyBorder="1" applyAlignment="1" applyProtection="1">
      <alignment vertical="center"/>
      <protection/>
    </xf>
    <xf numFmtId="172" fontId="32" fillId="33" borderId="40" xfId="0" applyNumberFormat="1" applyFont="1" applyFill="1" applyBorder="1" applyAlignment="1" applyProtection="1">
      <alignment horizontal="center" vertical="center" wrapText="1"/>
      <protection/>
    </xf>
    <xf numFmtId="172" fontId="32" fillId="33" borderId="43" xfId="0" applyNumberFormat="1" applyFont="1" applyFill="1" applyBorder="1" applyAlignment="1" applyProtection="1">
      <alignment horizontal="center" vertical="center" wrapText="1"/>
      <protection/>
    </xf>
    <xf numFmtId="172" fontId="5" fillId="35" borderId="42" xfId="0" applyNumberFormat="1" applyFont="1" applyFill="1" applyBorder="1" applyAlignment="1" applyProtection="1">
      <alignment horizontal="left" vertical="center"/>
      <protection locked="0"/>
    </xf>
    <xf numFmtId="0" fontId="16" fillId="33" borderId="47" xfId="53" applyFont="1" applyFill="1" applyBorder="1" applyAlignment="1" applyProtection="1">
      <alignment horizontal="center"/>
      <protection/>
    </xf>
    <xf numFmtId="0" fontId="11" fillId="0" borderId="3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12" xfId="53" applyFont="1" applyBorder="1" applyAlignment="1" applyProtection="1">
      <alignment wrapText="1"/>
      <protection/>
    </xf>
    <xf numFmtId="0" fontId="11" fillId="0" borderId="0" xfId="53" applyFont="1" applyBorder="1" applyAlignment="1" applyProtection="1">
      <alignment wrapText="1"/>
      <protection/>
    </xf>
    <xf numFmtId="0" fontId="71" fillId="0" borderId="49" xfId="53" applyFont="1" applyFill="1" applyBorder="1" applyProtection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maxpacht_05031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19050</xdr:rowOff>
    </xdr:from>
    <xdr:to>
      <xdr:col>2</xdr:col>
      <xdr:colOff>866775</xdr:colOff>
      <xdr:row>1</xdr:row>
      <xdr:rowOff>438150</xdr:rowOff>
    </xdr:to>
    <xdr:pic>
      <xdr:nvPicPr>
        <xdr:cNvPr id="1" name="Picture 3" descr="L:\ZentraleAblage\Bilder\Logos\LOGO-L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76200</xdr:rowOff>
    </xdr:from>
    <xdr:to>
      <xdr:col>1</xdr:col>
      <xdr:colOff>333375</xdr:colOff>
      <xdr:row>6</xdr:row>
      <xdr:rowOff>161925</xdr:rowOff>
    </xdr:to>
    <xdr:sp>
      <xdr:nvSpPr>
        <xdr:cNvPr id="1" name="Oval 1"/>
        <xdr:cNvSpPr>
          <a:spLocks/>
        </xdr:cNvSpPr>
      </xdr:nvSpPr>
      <xdr:spPr>
        <a:xfrm>
          <a:off x="390525" y="15430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12</xdr:row>
      <xdr:rowOff>76200</xdr:rowOff>
    </xdr:from>
    <xdr:to>
      <xdr:col>1</xdr:col>
      <xdr:colOff>333375</xdr:colOff>
      <xdr:row>12</xdr:row>
      <xdr:rowOff>161925</xdr:rowOff>
    </xdr:to>
    <xdr:sp>
      <xdr:nvSpPr>
        <xdr:cNvPr id="2" name="Oval 3"/>
        <xdr:cNvSpPr>
          <a:spLocks/>
        </xdr:cNvSpPr>
      </xdr:nvSpPr>
      <xdr:spPr>
        <a:xfrm>
          <a:off x="390525" y="29146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14</xdr:row>
      <xdr:rowOff>76200</xdr:rowOff>
    </xdr:from>
    <xdr:to>
      <xdr:col>1</xdr:col>
      <xdr:colOff>333375</xdr:colOff>
      <xdr:row>14</xdr:row>
      <xdr:rowOff>161925</xdr:rowOff>
    </xdr:to>
    <xdr:sp>
      <xdr:nvSpPr>
        <xdr:cNvPr id="3" name="Oval 4"/>
        <xdr:cNvSpPr>
          <a:spLocks/>
        </xdr:cNvSpPr>
      </xdr:nvSpPr>
      <xdr:spPr>
        <a:xfrm>
          <a:off x="390525" y="32575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16</xdr:row>
      <xdr:rowOff>66675</xdr:rowOff>
    </xdr:from>
    <xdr:to>
      <xdr:col>1</xdr:col>
      <xdr:colOff>333375</xdr:colOff>
      <xdr:row>16</xdr:row>
      <xdr:rowOff>152400</xdr:rowOff>
    </xdr:to>
    <xdr:sp>
      <xdr:nvSpPr>
        <xdr:cNvPr id="4" name="Oval 5"/>
        <xdr:cNvSpPr>
          <a:spLocks/>
        </xdr:cNvSpPr>
      </xdr:nvSpPr>
      <xdr:spPr>
        <a:xfrm>
          <a:off x="390525" y="3590925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18</xdr:row>
      <xdr:rowOff>76200</xdr:rowOff>
    </xdr:from>
    <xdr:to>
      <xdr:col>1</xdr:col>
      <xdr:colOff>333375</xdr:colOff>
      <xdr:row>18</xdr:row>
      <xdr:rowOff>161925</xdr:rowOff>
    </xdr:to>
    <xdr:sp>
      <xdr:nvSpPr>
        <xdr:cNvPr id="5" name="Oval 6"/>
        <xdr:cNvSpPr>
          <a:spLocks/>
        </xdr:cNvSpPr>
      </xdr:nvSpPr>
      <xdr:spPr>
        <a:xfrm>
          <a:off x="390525" y="39433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20</xdr:row>
      <xdr:rowOff>76200</xdr:rowOff>
    </xdr:from>
    <xdr:to>
      <xdr:col>1</xdr:col>
      <xdr:colOff>333375</xdr:colOff>
      <xdr:row>20</xdr:row>
      <xdr:rowOff>161925</xdr:rowOff>
    </xdr:to>
    <xdr:sp>
      <xdr:nvSpPr>
        <xdr:cNvPr id="6" name="Oval 7"/>
        <xdr:cNvSpPr>
          <a:spLocks/>
        </xdr:cNvSpPr>
      </xdr:nvSpPr>
      <xdr:spPr>
        <a:xfrm>
          <a:off x="390525" y="42862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22</xdr:row>
      <xdr:rowOff>76200</xdr:rowOff>
    </xdr:from>
    <xdr:to>
      <xdr:col>1</xdr:col>
      <xdr:colOff>333375</xdr:colOff>
      <xdr:row>22</xdr:row>
      <xdr:rowOff>161925</xdr:rowOff>
    </xdr:to>
    <xdr:sp>
      <xdr:nvSpPr>
        <xdr:cNvPr id="7" name="Oval 8"/>
        <xdr:cNvSpPr>
          <a:spLocks/>
        </xdr:cNvSpPr>
      </xdr:nvSpPr>
      <xdr:spPr>
        <a:xfrm>
          <a:off x="390525" y="46291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39</xdr:row>
      <xdr:rowOff>76200</xdr:rowOff>
    </xdr:from>
    <xdr:to>
      <xdr:col>1</xdr:col>
      <xdr:colOff>333375</xdr:colOff>
      <xdr:row>39</xdr:row>
      <xdr:rowOff>161925</xdr:rowOff>
    </xdr:to>
    <xdr:sp>
      <xdr:nvSpPr>
        <xdr:cNvPr id="8" name="Oval 9"/>
        <xdr:cNvSpPr>
          <a:spLocks/>
        </xdr:cNvSpPr>
      </xdr:nvSpPr>
      <xdr:spPr>
        <a:xfrm>
          <a:off x="390525" y="81724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32</xdr:row>
      <xdr:rowOff>76200</xdr:rowOff>
    </xdr:from>
    <xdr:to>
      <xdr:col>1</xdr:col>
      <xdr:colOff>333375</xdr:colOff>
      <xdr:row>32</xdr:row>
      <xdr:rowOff>161925</xdr:rowOff>
    </xdr:to>
    <xdr:sp>
      <xdr:nvSpPr>
        <xdr:cNvPr id="9" name="Oval 10"/>
        <xdr:cNvSpPr>
          <a:spLocks/>
        </xdr:cNvSpPr>
      </xdr:nvSpPr>
      <xdr:spPr>
        <a:xfrm>
          <a:off x="390525" y="69151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31</xdr:row>
      <xdr:rowOff>76200</xdr:rowOff>
    </xdr:from>
    <xdr:to>
      <xdr:col>1</xdr:col>
      <xdr:colOff>333375</xdr:colOff>
      <xdr:row>31</xdr:row>
      <xdr:rowOff>161925</xdr:rowOff>
    </xdr:to>
    <xdr:sp>
      <xdr:nvSpPr>
        <xdr:cNvPr id="10" name="Oval 12"/>
        <xdr:cNvSpPr>
          <a:spLocks/>
        </xdr:cNvSpPr>
      </xdr:nvSpPr>
      <xdr:spPr>
        <a:xfrm>
          <a:off x="390525" y="66865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37</xdr:row>
      <xdr:rowOff>66675</xdr:rowOff>
    </xdr:from>
    <xdr:to>
      <xdr:col>1</xdr:col>
      <xdr:colOff>333375</xdr:colOff>
      <xdr:row>37</xdr:row>
      <xdr:rowOff>152400</xdr:rowOff>
    </xdr:to>
    <xdr:sp>
      <xdr:nvSpPr>
        <xdr:cNvPr id="11" name="Oval 15"/>
        <xdr:cNvSpPr>
          <a:spLocks/>
        </xdr:cNvSpPr>
      </xdr:nvSpPr>
      <xdr:spPr>
        <a:xfrm>
          <a:off x="390525" y="7820025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2</xdr:row>
      <xdr:rowOff>19050</xdr:rowOff>
    </xdr:from>
    <xdr:to>
      <xdr:col>13</xdr:col>
      <xdr:colOff>0</xdr:colOff>
      <xdr:row>3</xdr:row>
      <xdr:rowOff>57150</xdr:rowOff>
    </xdr:to>
    <xdr:pic>
      <xdr:nvPicPr>
        <xdr:cNvPr id="12" name="Picture 16" descr="L:\ZentraleAblage\Bilder\Logos\LOGO-L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571500"/>
          <a:ext cx="923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76200</xdr:rowOff>
    </xdr:from>
    <xdr:to>
      <xdr:col>1</xdr:col>
      <xdr:colOff>333375</xdr:colOff>
      <xdr:row>6</xdr:row>
      <xdr:rowOff>161925</xdr:rowOff>
    </xdr:to>
    <xdr:sp>
      <xdr:nvSpPr>
        <xdr:cNvPr id="1" name="Oval 1"/>
        <xdr:cNvSpPr>
          <a:spLocks/>
        </xdr:cNvSpPr>
      </xdr:nvSpPr>
      <xdr:spPr>
        <a:xfrm>
          <a:off x="381000" y="15430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12</xdr:row>
      <xdr:rowOff>76200</xdr:rowOff>
    </xdr:from>
    <xdr:to>
      <xdr:col>1</xdr:col>
      <xdr:colOff>333375</xdr:colOff>
      <xdr:row>12</xdr:row>
      <xdr:rowOff>161925</xdr:rowOff>
    </xdr:to>
    <xdr:sp>
      <xdr:nvSpPr>
        <xdr:cNvPr id="2" name="Oval 2"/>
        <xdr:cNvSpPr>
          <a:spLocks/>
        </xdr:cNvSpPr>
      </xdr:nvSpPr>
      <xdr:spPr>
        <a:xfrm>
          <a:off x="381000" y="29146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14</xdr:row>
      <xdr:rowOff>76200</xdr:rowOff>
    </xdr:from>
    <xdr:to>
      <xdr:col>1</xdr:col>
      <xdr:colOff>333375</xdr:colOff>
      <xdr:row>14</xdr:row>
      <xdr:rowOff>161925</xdr:rowOff>
    </xdr:to>
    <xdr:sp>
      <xdr:nvSpPr>
        <xdr:cNvPr id="3" name="Oval 3"/>
        <xdr:cNvSpPr>
          <a:spLocks/>
        </xdr:cNvSpPr>
      </xdr:nvSpPr>
      <xdr:spPr>
        <a:xfrm>
          <a:off x="381000" y="32575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16</xdr:row>
      <xdr:rowOff>66675</xdr:rowOff>
    </xdr:from>
    <xdr:to>
      <xdr:col>1</xdr:col>
      <xdr:colOff>333375</xdr:colOff>
      <xdr:row>16</xdr:row>
      <xdr:rowOff>152400</xdr:rowOff>
    </xdr:to>
    <xdr:sp>
      <xdr:nvSpPr>
        <xdr:cNvPr id="4" name="Oval 4"/>
        <xdr:cNvSpPr>
          <a:spLocks/>
        </xdr:cNvSpPr>
      </xdr:nvSpPr>
      <xdr:spPr>
        <a:xfrm>
          <a:off x="381000" y="3590925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18</xdr:row>
      <xdr:rowOff>76200</xdr:rowOff>
    </xdr:from>
    <xdr:to>
      <xdr:col>1</xdr:col>
      <xdr:colOff>333375</xdr:colOff>
      <xdr:row>18</xdr:row>
      <xdr:rowOff>161925</xdr:rowOff>
    </xdr:to>
    <xdr:sp>
      <xdr:nvSpPr>
        <xdr:cNvPr id="5" name="Oval 5"/>
        <xdr:cNvSpPr>
          <a:spLocks/>
        </xdr:cNvSpPr>
      </xdr:nvSpPr>
      <xdr:spPr>
        <a:xfrm>
          <a:off x="381000" y="39433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20</xdr:row>
      <xdr:rowOff>76200</xdr:rowOff>
    </xdr:from>
    <xdr:to>
      <xdr:col>1</xdr:col>
      <xdr:colOff>333375</xdr:colOff>
      <xdr:row>20</xdr:row>
      <xdr:rowOff>161925</xdr:rowOff>
    </xdr:to>
    <xdr:sp>
      <xdr:nvSpPr>
        <xdr:cNvPr id="6" name="Oval 6"/>
        <xdr:cNvSpPr>
          <a:spLocks/>
        </xdr:cNvSpPr>
      </xdr:nvSpPr>
      <xdr:spPr>
        <a:xfrm>
          <a:off x="381000" y="42862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22</xdr:row>
      <xdr:rowOff>76200</xdr:rowOff>
    </xdr:from>
    <xdr:to>
      <xdr:col>1</xdr:col>
      <xdr:colOff>333375</xdr:colOff>
      <xdr:row>22</xdr:row>
      <xdr:rowOff>161925</xdr:rowOff>
    </xdr:to>
    <xdr:sp>
      <xdr:nvSpPr>
        <xdr:cNvPr id="7" name="Oval 7"/>
        <xdr:cNvSpPr>
          <a:spLocks/>
        </xdr:cNvSpPr>
      </xdr:nvSpPr>
      <xdr:spPr>
        <a:xfrm>
          <a:off x="381000" y="46291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39</xdr:row>
      <xdr:rowOff>76200</xdr:rowOff>
    </xdr:from>
    <xdr:to>
      <xdr:col>1</xdr:col>
      <xdr:colOff>333375</xdr:colOff>
      <xdr:row>39</xdr:row>
      <xdr:rowOff>161925</xdr:rowOff>
    </xdr:to>
    <xdr:sp>
      <xdr:nvSpPr>
        <xdr:cNvPr id="8" name="Oval 8"/>
        <xdr:cNvSpPr>
          <a:spLocks/>
        </xdr:cNvSpPr>
      </xdr:nvSpPr>
      <xdr:spPr>
        <a:xfrm>
          <a:off x="381000" y="81724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32</xdr:row>
      <xdr:rowOff>76200</xdr:rowOff>
    </xdr:from>
    <xdr:to>
      <xdr:col>1</xdr:col>
      <xdr:colOff>333375</xdr:colOff>
      <xdr:row>32</xdr:row>
      <xdr:rowOff>161925</xdr:rowOff>
    </xdr:to>
    <xdr:sp>
      <xdr:nvSpPr>
        <xdr:cNvPr id="9" name="Oval 9"/>
        <xdr:cNvSpPr>
          <a:spLocks/>
        </xdr:cNvSpPr>
      </xdr:nvSpPr>
      <xdr:spPr>
        <a:xfrm>
          <a:off x="381000" y="69151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31</xdr:row>
      <xdr:rowOff>76200</xdr:rowOff>
    </xdr:from>
    <xdr:to>
      <xdr:col>1</xdr:col>
      <xdr:colOff>333375</xdr:colOff>
      <xdr:row>31</xdr:row>
      <xdr:rowOff>161925</xdr:rowOff>
    </xdr:to>
    <xdr:sp>
      <xdr:nvSpPr>
        <xdr:cNvPr id="10" name="Oval 10"/>
        <xdr:cNvSpPr>
          <a:spLocks/>
        </xdr:cNvSpPr>
      </xdr:nvSpPr>
      <xdr:spPr>
        <a:xfrm>
          <a:off x="381000" y="6686550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37</xdr:row>
      <xdr:rowOff>66675</xdr:rowOff>
    </xdr:from>
    <xdr:to>
      <xdr:col>1</xdr:col>
      <xdr:colOff>333375</xdr:colOff>
      <xdr:row>37</xdr:row>
      <xdr:rowOff>152400</xdr:rowOff>
    </xdr:to>
    <xdr:sp>
      <xdr:nvSpPr>
        <xdr:cNvPr id="11" name="Oval 11"/>
        <xdr:cNvSpPr>
          <a:spLocks/>
        </xdr:cNvSpPr>
      </xdr:nvSpPr>
      <xdr:spPr>
        <a:xfrm>
          <a:off x="381000" y="7820025"/>
          <a:ext cx="9525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2</xdr:row>
      <xdr:rowOff>19050</xdr:rowOff>
    </xdr:from>
    <xdr:to>
      <xdr:col>13</xdr:col>
      <xdr:colOff>0</xdr:colOff>
      <xdr:row>3</xdr:row>
      <xdr:rowOff>57150</xdr:rowOff>
    </xdr:to>
    <xdr:pic>
      <xdr:nvPicPr>
        <xdr:cNvPr id="12" name="Picture 12" descr="L:\ZentraleAblage\Bilder\Logos\LOGO-L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571500"/>
          <a:ext cx="923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1</xdr:row>
      <xdr:rowOff>0</xdr:rowOff>
    </xdr:from>
    <xdr:to>
      <xdr:col>9</xdr:col>
      <xdr:colOff>1190625</xdr:colOff>
      <xdr:row>1</xdr:row>
      <xdr:rowOff>495300</xdr:rowOff>
    </xdr:to>
    <xdr:pic>
      <xdr:nvPicPr>
        <xdr:cNvPr id="1" name="Picture 1" descr="L:\ZentraleAblage\Bilder\Logos\LOGO-L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85725"/>
          <a:ext cx="923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showGridLines="0" showRowColHeaders="0" tabSelected="1" zoomScale="105" zoomScaleNormal="105" zoomScaleSheetLayoutView="100" zoomScalePageLayoutView="0" workbookViewId="0" topLeftCell="A1">
      <selection activeCell="D5" sqref="D5"/>
    </sheetView>
  </sheetViews>
  <sheetFormatPr defaultColWidth="10.88671875" defaultRowHeight="15.75"/>
  <cols>
    <col min="1" max="1" width="1.66796875" style="2" customWidth="1"/>
    <col min="2" max="2" width="67.77734375" style="2" customWidth="1"/>
    <col min="3" max="16384" width="10.88671875" style="2" customWidth="1"/>
  </cols>
  <sheetData>
    <row r="1" spans="1:2" ht="9" customHeight="1">
      <c r="A1" s="8"/>
      <c r="B1" s="9"/>
    </row>
    <row r="2" spans="1:3" ht="36" customHeight="1">
      <c r="A2" s="9"/>
      <c r="B2" s="10" t="s">
        <v>79</v>
      </c>
      <c r="C2" s="6"/>
    </row>
    <row r="3" spans="1:3" ht="36" customHeight="1">
      <c r="A3" s="9"/>
      <c r="B3" s="11" t="s">
        <v>80</v>
      </c>
      <c r="C3" s="3" t="s">
        <v>98</v>
      </c>
    </row>
    <row r="4" spans="1:2" ht="30" customHeight="1">
      <c r="A4" s="9"/>
      <c r="B4" s="9"/>
    </row>
    <row r="5" spans="1:2" ht="15">
      <c r="A5" s="8"/>
      <c r="B5" s="12" t="s">
        <v>1</v>
      </c>
    </row>
    <row r="6" spans="1:2" ht="15">
      <c r="A6" s="9"/>
      <c r="B6" s="9"/>
    </row>
    <row r="7" spans="1:2" ht="15">
      <c r="A7" s="9"/>
      <c r="B7" s="9" t="s">
        <v>2</v>
      </c>
    </row>
    <row r="8" spans="1:2" ht="15">
      <c r="A8" s="9"/>
      <c r="B8" s="9" t="s">
        <v>3</v>
      </c>
    </row>
    <row r="9" spans="1:2" ht="15">
      <c r="A9" s="9"/>
      <c r="B9" s="9" t="s">
        <v>4</v>
      </c>
    </row>
    <row r="10" spans="1:2" ht="15">
      <c r="A10" s="9"/>
      <c r="B10" s="9" t="s">
        <v>5</v>
      </c>
    </row>
    <row r="11" spans="1:2" ht="15">
      <c r="A11" s="9"/>
      <c r="B11" s="9"/>
    </row>
    <row r="12" spans="1:2" ht="15">
      <c r="A12" s="9"/>
      <c r="B12" s="9" t="s">
        <v>78</v>
      </c>
    </row>
    <row r="13" spans="1:2" ht="15">
      <c r="A13" s="9"/>
      <c r="B13" s="9"/>
    </row>
    <row r="14" spans="1:2" ht="15">
      <c r="A14" s="9"/>
      <c r="B14" s="9" t="s">
        <v>6</v>
      </c>
    </row>
    <row r="15" spans="1:2" ht="15">
      <c r="A15" s="9"/>
      <c r="B15" s="9" t="s">
        <v>29</v>
      </c>
    </row>
    <row r="16" spans="1:2" ht="15">
      <c r="A16" s="9"/>
      <c r="B16" s="9" t="s">
        <v>7</v>
      </c>
    </row>
    <row r="17" spans="1:2" ht="15">
      <c r="A17" s="9"/>
      <c r="B17" s="9"/>
    </row>
    <row r="18" spans="1:2" ht="15">
      <c r="A18" s="9"/>
      <c r="B18" s="9" t="s">
        <v>81</v>
      </c>
    </row>
    <row r="19" spans="1:2" ht="15">
      <c r="A19" s="9"/>
      <c r="B19" s="9" t="s">
        <v>62</v>
      </c>
    </row>
    <row r="20" spans="1:2" ht="15">
      <c r="A20" s="9"/>
      <c r="B20" s="9" t="s">
        <v>82</v>
      </c>
    </row>
    <row r="21" spans="1:2" ht="15">
      <c r="A21" s="9"/>
      <c r="B21" s="9"/>
    </row>
    <row r="22" spans="1:2" ht="15">
      <c r="A22" s="8"/>
      <c r="B22" s="9" t="s">
        <v>8</v>
      </c>
    </row>
    <row r="23" spans="1:2" ht="15">
      <c r="A23" s="9"/>
      <c r="B23" s="9" t="s">
        <v>9</v>
      </c>
    </row>
    <row r="24" spans="1:2" ht="15">
      <c r="A24" s="9"/>
      <c r="B24" s="9" t="s">
        <v>10</v>
      </c>
    </row>
    <row r="25" spans="1:2" ht="15">
      <c r="A25" s="9"/>
      <c r="B25" s="9"/>
    </row>
    <row r="26" spans="1:2" ht="15">
      <c r="A26" s="9"/>
      <c r="B26" s="9" t="s">
        <v>30</v>
      </c>
    </row>
    <row r="27" spans="1:2" ht="15">
      <c r="A27" s="9"/>
      <c r="B27" s="9" t="s">
        <v>60</v>
      </c>
    </row>
    <row r="28" spans="1:2" ht="15">
      <c r="A28" s="9"/>
      <c r="B28" s="9" t="s">
        <v>61</v>
      </c>
    </row>
    <row r="29" spans="1:2" ht="30" customHeight="1">
      <c r="A29" s="9"/>
      <c r="B29" s="9"/>
    </row>
    <row r="30" spans="1:2" ht="15">
      <c r="A30" s="8"/>
      <c r="B30" s="12" t="s">
        <v>56</v>
      </c>
    </row>
    <row r="31" spans="1:2" ht="30" customHeight="1">
      <c r="A31" s="9"/>
      <c r="B31" s="9"/>
    </row>
    <row r="32" spans="1:2" ht="15">
      <c r="A32" s="8"/>
      <c r="B32" s="12" t="s">
        <v>57</v>
      </c>
    </row>
    <row r="33" spans="1:2" ht="15">
      <c r="A33" s="9"/>
      <c r="B33" s="12"/>
    </row>
    <row r="34" spans="1:2" ht="15">
      <c r="A34" s="9"/>
      <c r="B34" s="9" t="s">
        <v>11</v>
      </c>
    </row>
    <row r="35" spans="1:2" ht="15">
      <c r="A35" s="9"/>
      <c r="B35" s="9" t="s">
        <v>12</v>
      </c>
    </row>
    <row r="36" spans="1:2" ht="15">
      <c r="A36" s="9"/>
      <c r="B36" s="9"/>
    </row>
    <row r="37" spans="1:2" ht="15">
      <c r="A37" s="9"/>
      <c r="B37" s="12" t="s">
        <v>58</v>
      </c>
    </row>
    <row r="38" spans="1:2" ht="15">
      <c r="A38" s="9"/>
      <c r="B38" s="9"/>
    </row>
    <row r="39" spans="1:2" ht="15">
      <c r="A39" s="9"/>
      <c r="B39" s="9" t="s">
        <v>71</v>
      </c>
    </row>
    <row r="40" spans="1:2" ht="15">
      <c r="A40" s="9"/>
      <c r="B40" s="9" t="s">
        <v>73</v>
      </c>
    </row>
    <row r="41" spans="1:2" ht="15">
      <c r="A41" s="9"/>
      <c r="B41" s="9" t="s">
        <v>72</v>
      </c>
    </row>
    <row r="42" spans="1:3" ht="15">
      <c r="A42" s="9"/>
      <c r="B42" s="140"/>
      <c r="C42" s="141"/>
    </row>
    <row r="43" ht="15">
      <c r="B43" s="4" t="s">
        <v>74</v>
      </c>
    </row>
    <row r="44" ht="27">
      <c r="B44" s="5" t="s">
        <v>75</v>
      </c>
    </row>
    <row r="45" ht="15">
      <c r="B45" s="4" t="s">
        <v>89</v>
      </c>
    </row>
    <row r="46" ht="15">
      <c r="B46" s="4" t="s">
        <v>76</v>
      </c>
    </row>
    <row r="47" spans="2:3" ht="15" customHeight="1">
      <c r="B47" s="7" t="s">
        <v>77</v>
      </c>
      <c r="C47" s="1"/>
    </row>
  </sheetData>
  <sheetProtection sheet="1" objects="1" scenarios="1"/>
  <printOptions/>
  <pageMargins left="0.5905511811023623" right="0.1968503937007874" top="0.5905511811023623" bottom="0.5905511811023623" header="0.3937007874015748" footer="0.3937007874015748"/>
  <pageSetup horizontalDpi="600" verticalDpi="600" orientation="portrait" paperSize="9" r:id="rId2"/>
  <headerFooter alignWithMargins="0">
    <oddFooter>&amp;R&amp;10&amp;D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showZeros="0" zoomScalePageLayoutView="0" workbookViewId="0" topLeftCell="A1">
      <selection activeCell="C35" sqref="C35"/>
    </sheetView>
  </sheetViews>
  <sheetFormatPr defaultColWidth="10.88671875" defaultRowHeight="15.75"/>
  <cols>
    <col min="1" max="1" width="1.77734375" style="109" customWidth="1"/>
    <col min="2" max="2" width="4.6640625" style="109" customWidth="1"/>
    <col min="3" max="6" width="6.6640625" style="109" customWidth="1"/>
    <col min="7" max="8" width="7.6640625" style="109" customWidth="1"/>
    <col min="9" max="9" width="6.6640625" style="110" customWidth="1"/>
    <col min="10" max="10" width="7.6640625" style="109" customWidth="1"/>
    <col min="11" max="11" width="6.6640625" style="109" customWidth="1"/>
    <col min="12" max="12" width="10.88671875" style="109" customWidth="1"/>
    <col min="13" max="13" width="4.6640625" style="109" customWidth="1"/>
    <col min="14" max="14" width="1.77734375" style="109" customWidth="1"/>
    <col min="15" max="16384" width="10.88671875" style="109" customWidth="1"/>
  </cols>
  <sheetData>
    <row r="1" ht="7.5" customHeight="1">
      <c r="A1" s="108"/>
    </row>
    <row r="2" spans="2:13" ht="36" customHeight="1"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47" t="str">
        <f>Vorbemerkungen!C3</f>
        <v>Version 2.1   11/2016</v>
      </c>
      <c r="M2" s="148"/>
    </row>
    <row r="3" ht="36" customHeight="1"/>
    <row r="4" spans="2:9" s="113" customFormat="1" ht="18" customHeight="1">
      <c r="B4" s="114" t="s">
        <v>13</v>
      </c>
      <c r="I4" s="115"/>
    </row>
    <row r="5" ht="9" customHeight="1"/>
    <row r="6" ht="9" customHeight="1"/>
    <row r="7" spans="3:13" ht="18" customHeight="1">
      <c r="C7" s="113" t="s">
        <v>95</v>
      </c>
      <c r="I7" s="109"/>
      <c r="L7" s="116">
        <v>300</v>
      </c>
      <c r="M7" s="113" t="s">
        <v>32</v>
      </c>
    </row>
    <row r="8" ht="9" customHeight="1"/>
    <row r="9" spans="3:13" s="113" customFormat="1" ht="18" customHeight="1">
      <c r="C9" s="119" t="s">
        <v>14</v>
      </c>
      <c r="D9" s="119"/>
      <c r="E9" s="119"/>
      <c r="F9" s="119"/>
      <c r="G9" s="119"/>
      <c r="H9" s="119"/>
      <c r="I9" s="120"/>
      <c r="J9" s="119"/>
      <c r="K9" s="119"/>
      <c r="L9" s="121">
        <f>L7</f>
        <v>300</v>
      </c>
      <c r="M9" s="122" t="s">
        <v>32</v>
      </c>
    </row>
    <row r="10" ht="36" customHeight="1"/>
    <row r="11" ht="18" customHeight="1">
      <c r="B11" s="114" t="s">
        <v>15</v>
      </c>
    </row>
    <row r="12" ht="9" customHeight="1"/>
    <row r="13" spans="3:11" ht="18" customHeight="1">
      <c r="C13" s="109" t="s">
        <v>84</v>
      </c>
      <c r="I13" s="110" t="s">
        <v>16</v>
      </c>
      <c r="J13" s="116"/>
      <c r="K13" s="109" t="s">
        <v>32</v>
      </c>
    </row>
    <row r="14" ht="9" customHeight="1"/>
    <row r="15" spans="3:11" ht="18" customHeight="1">
      <c r="C15" s="109" t="s">
        <v>54</v>
      </c>
      <c r="I15" s="110" t="s">
        <v>16</v>
      </c>
      <c r="J15" s="116">
        <v>50</v>
      </c>
      <c r="K15" s="109" t="s">
        <v>32</v>
      </c>
    </row>
    <row r="16" ht="9" customHeight="1"/>
    <row r="17" spans="3:11" ht="18" customHeight="1">
      <c r="C17" s="109" t="s">
        <v>36</v>
      </c>
      <c r="I17" s="110" t="s">
        <v>16</v>
      </c>
      <c r="J17" s="116">
        <v>150</v>
      </c>
      <c r="K17" s="109" t="s">
        <v>32</v>
      </c>
    </row>
    <row r="18" ht="9" customHeight="1"/>
    <row r="19" spans="3:11" ht="18" customHeight="1">
      <c r="C19" s="109" t="s">
        <v>17</v>
      </c>
      <c r="F19" s="123">
        <v>7</v>
      </c>
      <c r="G19" s="117" t="s">
        <v>35</v>
      </c>
      <c r="H19" s="124">
        <v>16</v>
      </c>
      <c r="I19" s="110" t="s">
        <v>31</v>
      </c>
      <c r="J19" s="125">
        <f>F19*H19</f>
        <v>112</v>
      </c>
      <c r="K19" s="109" t="s">
        <v>32</v>
      </c>
    </row>
    <row r="20" ht="9" customHeight="1"/>
    <row r="21" spans="3:11" ht="18" customHeight="1">
      <c r="C21" s="109" t="s">
        <v>18</v>
      </c>
      <c r="F21" s="123">
        <v>3</v>
      </c>
      <c r="G21" s="117" t="s">
        <v>35</v>
      </c>
      <c r="H21" s="124">
        <v>16</v>
      </c>
      <c r="I21" s="110" t="s">
        <v>31</v>
      </c>
      <c r="J21" s="125">
        <f>F21*H21</f>
        <v>48</v>
      </c>
      <c r="K21" s="109" t="s">
        <v>32</v>
      </c>
    </row>
    <row r="22" ht="9" customHeight="1"/>
    <row r="23" spans="3:11" ht="18" customHeight="1">
      <c r="C23" s="149"/>
      <c r="D23" s="149"/>
      <c r="E23" s="149"/>
      <c r="F23" s="149"/>
      <c r="G23" s="149"/>
      <c r="H23" s="149"/>
      <c r="I23" s="110" t="s">
        <v>31</v>
      </c>
      <c r="J23" s="116">
        <f>F23*H23</f>
        <v>0</v>
      </c>
      <c r="K23" s="109" t="s">
        <v>32</v>
      </c>
    </row>
    <row r="24" ht="9" customHeight="1"/>
    <row r="25" spans="3:13" ht="18" customHeight="1">
      <c r="C25" s="119" t="s">
        <v>19</v>
      </c>
      <c r="D25" s="113"/>
      <c r="E25" s="113"/>
      <c r="F25" s="113"/>
      <c r="G25" s="113"/>
      <c r="H25" s="113"/>
      <c r="I25" s="115"/>
      <c r="J25" s="113"/>
      <c r="K25" s="113"/>
      <c r="L25" s="126">
        <f>SUM(J13:J23)</f>
        <v>360</v>
      </c>
      <c r="M25" s="122" t="s">
        <v>32</v>
      </c>
    </row>
    <row r="26" spans="3:13" ht="18" customHeight="1">
      <c r="C26" s="119"/>
      <c r="D26" s="113"/>
      <c r="E26" s="113"/>
      <c r="F26" s="113"/>
      <c r="G26" s="113"/>
      <c r="H26" s="113"/>
      <c r="I26" s="115"/>
      <c r="J26" s="113"/>
      <c r="K26" s="113"/>
      <c r="L26" s="127"/>
      <c r="M26" s="128"/>
    </row>
    <row r="27" spans="2:13" ht="18" customHeight="1">
      <c r="B27" s="114" t="s">
        <v>85</v>
      </c>
      <c r="L27" s="143">
        <v>250</v>
      </c>
      <c r="M27" s="122" t="s">
        <v>32</v>
      </c>
    </row>
    <row r="28" ht="36" customHeight="1"/>
    <row r="29" ht="18" customHeight="1">
      <c r="B29" s="114" t="s">
        <v>99</v>
      </c>
    </row>
    <row r="30" ht="9" customHeight="1">
      <c r="B30" s="114"/>
    </row>
    <row r="31" ht="18" customHeight="1">
      <c r="B31" s="114" t="s">
        <v>37</v>
      </c>
    </row>
    <row r="32" spans="3:13" ht="18" customHeight="1">
      <c r="C32" s="109" t="s">
        <v>20</v>
      </c>
      <c r="L32" s="146">
        <f>L9-L25</f>
        <v>-60</v>
      </c>
      <c r="M32" s="122" t="s">
        <v>32</v>
      </c>
    </row>
    <row r="33" spans="3:13" ht="18" customHeight="1">
      <c r="C33" s="109" t="s">
        <v>86</v>
      </c>
      <c r="L33" s="117"/>
      <c r="M33" s="117"/>
    </row>
    <row r="34" ht="9" customHeight="1"/>
    <row r="35" spans="3:13" ht="18" customHeight="1">
      <c r="C35" s="116">
        <v>30</v>
      </c>
      <c r="D35" s="129" t="s">
        <v>21</v>
      </c>
      <c r="E35" s="130">
        <f>J19+J21</f>
        <v>160</v>
      </c>
      <c r="F35" s="109" t="s">
        <v>33</v>
      </c>
      <c r="H35" s="130">
        <f>C35%*E35</f>
        <v>48</v>
      </c>
      <c r="I35" s="131" t="s">
        <v>34</v>
      </c>
      <c r="L35" s="146">
        <f>L32-H35</f>
        <v>-108</v>
      </c>
      <c r="M35" s="122" t="s">
        <v>32</v>
      </c>
    </row>
    <row r="36" ht="9" customHeight="1"/>
    <row r="37" ht="18" customHeight="1">
      <c r="B37" s="114" t="s">
        <v>38</v>
      </c>
    </row>
    <row r="38" spans="3:13" ht="18" customHeight="1">
      <c r="C38" s="109" t="s">
        <v>20</v>
      </c>
      <c r="L38" s="146">
        <f>L32+L27</f>
        <v>190</v>
      </c>
      <c r="M38" s="122" t="s">
        <v>32</v>
      </c>
    </row>
    <row r="39" spans="12:13" ht="9" customHeight="1">
      <c r="L39" s="132"/>
      <c r="M39" s="128"/>
    </row>
    <row r="40" spans="3:13" ht="18" customHeight="1">
      <c r="C40" s="109" t="s">
        <v>87</v>
      </c>
      <c r="L40" s="146">
        <f>L38-H35</f>
        <v>142</v>
      </c>
      <c r="M40" s="122" t="s">
        <v>32</v>
      </c>
    </row>
    <row r="41" spans="12:13" ht="36" customHeight="1">
      <c r="L41" s="133"/>
      <c r="M41" s="133"/>
    </row>
    <row r="42" spans="2:11" ht="12.75" customHeight="1">
      <c r="B42" s="134"/>
      <c r="C42" s="135"/>
      <c r="D42" s="135"/>
      <c r="E42" s="135"/>
      <c r="F42" s="135"/>
      <c r="G42" s="135"/>
      <c r="H42" s="135"/>
      <c r="I42" s="136"/>
      <c r="J42" s="135"/>
      <c r="K42" s="135"/>
    </row>
    <row r="43" spans="2:3" ht="12.75" customHeight="1">
      <c r="B43" s="137" t="s">
        <v>22</v>
      </c>
      <c r="C43" s="138" t="s">
        <v>59</v>
      </c>
    </row>
    <row r="44" spans="2:3" ht="12.75" customHeight="1">
      <c r="B44" s="137" t="s">
        <v>23</v>
      </c>
      <c r="C44" s="138" t="s">
        <v>96</v>
      </c>
    </row>
    <row r="45" spans="2:3" ht="12.75" customHeight="1">
      <c r="B45" s="137" t="s">
        <v>24</v>
      </c>
      <c r="C45" s="138" t="s">
        <v>27</v>
      </c>
    </row>
    <row r="46" spans="2:3" ht="12.75" customHeight="1">
      <c r="B46" s="145" t="s">
        <v>26</v>
      </c>
      <c r="C46" s="138" t="s">
        <v>94</v>
      </c>
    </row>
    <row r="47" spans="2:3" ht="12.75" customHeight="1">
      <c r="B47" s="137" t="s">
        <v>55</v>
      </c>
      <c r="C47" s="138" t="s">
        <v>63</v>
      </c>
    </row>
    <row r="48" spans="2:3" ht="12.75" customHeight="1">
      <c r="B48" s="137"/>
      <c r="C48" s="138" t="s">
        <v>28</v>
      </c>
    </row>
    <row r="49" spans="12:13" ht="12.75">
      <c r="L49" s="139"/>
      <c r="M49" s="118"/>
    </row>
    <row r="50" ht="12.75">
      <c r="B50" s="108"/>
    </row>
  </sheetData>
  <sheetProtection sheet="1"/>
  <mergeCells count="3">
    <mergeCell ref="L2:M2"/>
    <mergeCell ref="C23:E23"/>
    <mergeCell ref="F23:H23"/>
  </mergeCells>
  <printOptions horizontalCentered="1"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scale="93" r:id="rId2"/>
  <headerFooter alignWithMargins="0">
    <oddFooter>&amp;L&amp;9LEL Schwäbisch Gmünd
Abt. 2&amp;C&amp;9Ermittlung des maximalen 
Pachtpreises für Ackerland&amp;R&amp;9&amp;D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Zeros="0" zoomScalePageLayoutView="0" workbookViewId="0" topLeftCell="A1">
      <selection activeCell="A1" sqref="A1"/>
    </sheetView>
  </sheetViews>
  <sheetFormatPr defaultColWidth="10.88671875" defaultRowHeight="15.75"/>
  <cols>
    <col min="1" max="1" width="1.66796875" style="109" customWidth="1"/>
    <col min="2" max="2" width="4.6640625" style="109" customWidth="1"/>
    <col min="3" max="6" width="6.6640625" style="109" customWidth="1"/>
    <col min="7" max="8" width="7.6640625" style="109" customWidth="1"/>
    <col min="9" max="9" width="6.6640625" style="110" customWidth="1"/>
    <col min="10" max="10" width="7.6640625" style="109" customWidth="1"/>
    <col min="11" max="11" width="6.6640625" style="109" customWidth="1"/>
    <col min="12" max="12" width="10.88671875" style="109" customWidth="1"/>
    <col min="13" max="13" width="4.6640625" style="109" customWidth="1"/>
    <col min="14" max="16384" width="10.88671875" style="109" customWidth="1"/>
  </cols>
  <sheetData>
    <row r="1" ht="7.5" customHeight="1">
      <c r="A1" s="108"/>
    </row>
    <row r="2" spans="2:13" ht="36" customHeight="1"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47" t="str">
        <f>Vorbemerkungen!C3</f>
        <v>Version 2.1   11/2016</v>
      </c>
      <c r="M2" s="148"/>
    </row>
    <row r="3" ht="36" customHeight="1"/>
    <row r="4" spans="2:9" s="113" customFormat="1" ht="18" customHeight="1">
      <c r="B4" s="114" t="s">
        <v>13</v>
      </c>
      <c r="I4" s="115"/>
    </row>
    <row r="5" ht="9" customHeight="1"/>
    <row r="6" ht="9" customHeight="1"/>
    <row r="7" spans="3:13" ht="18" customHeight="1">
      <c r="C7" s="113" t="s">
        <v>95</v>
      </c>
      <c r="I7" s="109"/>
      <c r="L7" s="116"/>
      <c r="M7" s="113" t="s">
        <v>32</v>
      </c>
    </row>
    <row r="8" ht="9" customHeight="1"/>
    <row r="9" spans="3:13" s="113" customFormat="1" ht="18" customHeight="1">
      <c r="C9" s="119" t="s">
        <v>14</v>
      </c>
      <c r="D9" s="119"/>
      <c r="E9" s="119"/>
      <c r="F9" s="119"/>
      <c r="G9" s="119"/>
      <c r="H9" s="119"/>
      <c r="I9" s="120"/>
      <c r="J9" s="119"/>
      <c r="K9" s="119"/>
      <c r="L9" s="121">
        <f>L7</f>
        <v>0</v>
      </c>
      <c r="M9" s="122" t="s">
        <v>32</v>
      </c>
    </row>
    <row r="10" ht="36" customHeight="1"/>
    <row r="11" ht="18" customHeight="1">
      <c r="B11" s="114" t="s">
        <v>15</v>
      </c>
    </row>
    <row r="12" ht="9" customHeight="1"/>
    <row r="13" spans="3:11" ht="18" customHeight="1">
      <c r="C13" s="109" t="s">
        <v>84</v>
      </c>
      <c r="I13" s="110" t="s">
        <v>16</v>
      </c>
      <c r="J13" s="116"/>
      <c r="K13" s="109" t="s">
        <v>32</v>
      </c>
    </row>
    <row r="14" ht="9" customHeight="1"/>
    <row r="15" spans="3:11" ht="18" customHeight="1">
      <c r="C15" s="109" t="s">
        <v>54</v>
      </c>
      <c r="I15" s="110" t="s">
        <v>16</v>
      </c>
      <c r="J15" s="116"/>
      <c r="K15" s="109" t="s">
        <v>32</v>
      </c>
    </row>
    <row r="16" ht="9" customHeight="1"/>
    <row r="17" spans="3:11" ht="18" customHeight="1">
      <c r="C17" s="109" t="s">
        <v>36</v>
      </c>
      <c r="I17" s="110" t="s">
        <v>16</v>
      </c>
      <c r="J17" s="116"/>
      <c r="K17" s="109" t="s">
        <v>32</v>
      </c>
    </row>
    <row r="18" ht="9" customHeight="1"/>
    <row r="19" spans="3:11" ht="18" customHeight="1">
      <c r="C19" s="109" t="s">
        <v>17</v>
      </c>
      <c r="F19" s="123"/>
      <c r="G19" s="117" t="s">
        <v>35</v>
      </c>
      <c r="H19" s="124">
        <v>16</v>
      </c>
      <c r="I19" s="110" t="s">
        <v>31</v>
      </c>
      <c r="J19" s="125">
        <f>F19*H19</f>
        <v>0</v>
      </c>
      <c r="K19" s="109" t="s">
        <v>32</v>
      </c>
    </row>
    <row r="20" ht="9" customHeight="1"/>
    <row r="21" spans="3:11" ht="18" customHeight="1">
      <c r="C21" s="109" t="s">
        <v>18</v>
      </c>
      <c r="F21" s="123"/>
      <c r="G21" s="117" t="s">
        <v>35</v>
      </c>
      <c r="H21" s="124">
        <v>16</v>
      </c>
      <c r="I21" s="110" t="s">
        <v>31</v>
      </c>
      <c r="J21" s="125">
        <f>F21*H21</f>
        <v>0</v>
      </c>
      <c r="K21" s="109" t="s">
        <v>32</v>
      </c>
    </row>
    <row r="22" ht="9" customHeight="1"/>
    <row r="23" spans="3:11" ht="18" customHeight="1">
      <c r="C23" s="149"/>
      <c r="D23" s="149"/>
      <c r="E23" s="149"/>
      <c r="F23" s="149"/>
      <c r="G23" s="149"/>
      <c r="H23" s="149"/>
      <c r="I23" s="110" t="s">
        <v>31</v>
      </c>
      <c r="J23" s="116"/>
      <c r="K23" s="109" t="s">
        <v>32</v>
      </c>
    </row>
    <row r="24" ht="9" customHeight="1"/>
    <row r="25" spans="3:13" ht="18" customHeight="1">
      <c r="C25" s="119" t="s">
        <v>19</v>
      </c>
      <c r="D25" s="113"/>
      <c r="E25" s="113"/>
      <c r="F25" s="113"/>
      <c r="G25" s="113"/>
      <c r="H25" s="113"/>
      <c r="I25" s="115"/>
      <c r="J25" s="113"/>
      <c r="K25" s="113"/>
      <c r="L25" s="126">
        <f>SUM(J13:J23)</f>
        <v>0</v>
      </c>
      <c r="M25" s="122" t="s">
        <v>32</v>
      </c>
    </row>
    <row r="26" spans="3:13" ht="18" customHeight="1">
      <c r="C26" s="119"/>
      <c r="D26" s="113"/>
      <c r="E26" s="113"/>
      <c r="F26" s="113"/>
      <c r="G26" s="113"/>
      <c r="H26" s="113"/>
      <c r="I26" s="115"/>
      <c r="J26" s="113"/>
      <c r="K26" s="113"/>
      <c r="L26" s="127"/>
      <c r="M26" s="128"/>
    </row>
    <row r="27" spans="2:13" ht="18" customHeight="1">
      <c r="B27" s="114" t="s">
        <v>85</v>
      </c>
      <c r="L27" s="143">
        <v>250</v>
      </c>
      <c r="M27" s="122" t="s">
        <v>32</v>
      </c>
    </row>
    <row r="28" ht="36" customHeight="1"/>
    <row r="29" ht="18" customHeight="1">
      <c r="B29" s="114" t="s">
        <v>99</v>
      </c>
    </row>
    <row r="30" ht="9" customHeight="1">
      <c r="B30" s="114"/>
    </row>
    <row r="31" ht="18" customHeight="1">
      <c r="B31" s="114" t="s">
        <v>37</v>
      </c>
    </row>
    <row r="32" spans="3:13" ht="18" customHeight="1">
      <c r="C32" s="109" t="s">
        <v>20</v>
      </c>
      <c r="L32" s="146">
        <f>L9-L25</f>
        <v>0</v>
      </c>
      <c r="M32" s="122" t="s">
        <v>32</v>
      </c>
    </row>
    <row r="33" spans="3:13" ht="18" customHeight="1">
      <c r="C33" s="109" t="s">
        <v>86</v>
      </c>
      <c r="L33" s="117"/>
      <c r="M33" s="117"/>
    </row>
    <row r="34" ht="9" customHeight="1"/>
    <row r="35" spans="3:13" ht="18" customHeight="1">
      <c r="C35" s="116">
        <v>30</v>
      </c>
      <c r="D35" s="129" t="s">
        <v>21</v>
      </c>
      <c r="E35" s="130">
        <f>J19+J21</f>
        <v>0</v>
      </c>
      <c r="F35" s="109" t="s">
        <v>33</v>
      </c>
      <c r="H35" s="130">
        <f>C35%*E35</f>
        <v>0</v>
      </c>
      <c r="I35" s="131" t="s">
        <v>34</v>
      </c>
      <c r="L35" s="146">
        <f>L32-H35</f>
        <v>0</v>
      </c>
      <c r="M35" s="122" t="s">
        <v>32</v>
      </c>
    </row>
    <row r="36" ht="9" customHeight="1"/>
    <row r="37" ht="18" customHeight="1">
      <c r="B37" s="114" t="s">
        <v>38</v>
      </c>
    </row>
    <row r="38" spans="3:13" ht="18" customHeight="1">
      <c r="C38" s="109" t="s">
        <v>20</v>
      </c>
      <c r="L38" s="146">
        <f>L32+L27</f>
        <v>250</v>
      </c>
      <c r="M38" s="122" t="s">
        <v>32</v>
      </c>
    </row>
    <row r="39" spans="12:13" ht="9" customHeight="1">
      <c r="L39" s="132"/>
      <c r="M39" s="128"/>
    </row>
    <row r="40" spans="3:13" ht="18" customHeight="1">
      <c r="C40" s="109" t="s">
        <v>87</v>
      </c>
      <c r="L40" s="146">
        <f>L38-H35</f>
        <v>250</v>
      </c>
      <c r="M40" s="122" t="s">
        <v>32</v>
      </c>
    </row>
    <row r="41" spans="12:13" ht="36" customHeight="1">
      <c r="L41" s="133"/>
      <c r="M41" s="133"/>
    </row>
    <row r="42" spans="2:11" ht="12.75" customHeight="1">
      <c r="B42" s="134"/>
      <c r="C42" s="135"/>
      <c r="D42" s="135"/>
      <c r="E42" s="135"/>
      <c r="F42" s="135"/>
      <c r="G42" s="135"/>
      <c r="H42" s="135"/>
      <c r="I42" s="136"/>
      <c r="J42" s="135"/>
      <c r="K42" s="135"/>
    </row>
    <row r="43" spans="2:3" ht="12.75" customHeight="1">
      <c r="B43" s="137" t="s">
        <v>22</v>
      </c>
      <c r="C43" s="138" t="s">
        <v>59</v>
      </c>
    </row>
    <row r="44" spans="2:3" ht="12.75" customHeight="1">
      <c r="B44" s="137" t="s">
        <v>23</v>
      </c>
      <c r="C44" s="138" t="s">
        <v>25</v>
      </c>
    </row>
    <row r="45" spans="2:3" ht="12.75" customHeight="1">
      <c r="B45" s="137" t="s">
        <v>24</v>
      </c>
      <c r="C45" s="138" t="s">
        <v>27</v>
      </c>
    </row>
    <row r="46" spans="2:3" ht="12.75" customHeight="1">
      <c r="B46" s="145" t="s">
        <v>26</v>
      </c>
      <c r="C46" s="138" t="s">
        <v>94</v>
      </c>
    </row>
    <row r="47" spans="2:3" ht="12.75" customHeight="1">
      <c r="B47" s="137" t="s">
        <v>55</v>
      </c>
      <c r="C47" s="138" t="s">
        <v>63</v>
      </c>
    </row>
    <row r="48" spans="2:3" ht="12.75" customHeight="1">
      <c r="B48" s="137"/>
      <c r="C48" s="138" t="s">
        <v>28</v>
      </c>
    </row>
    <row r="49" spans="12:13" ht="12.75">
      <c r="L49" s="139"/>
      <c r="M49" s="118"/>
    </row>
    <row r="50" ht="12.75">
      <c r="B50" s="108"/>
    </row>
  </sheetData>
  <sheetProtection sheet="1" objects="1" scenarios="1"/>
  <mergeCells count="3">
    <mergeCell ref="L2:M2"/>
    <mergeCell ref="C23:E23"/>
    <mergeCell ref="F23:H23"/>
  </mergeCell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93" r:id="rId2"/>
  <headerFooter alignWithMargins="0">
    <oddFooter>&amp;L&amp;9LEL Schwäbisch Gmünd
Abt. 2&amp;C&amp;9Ermittlung des maximalen 
Pachtpreises für Ackerland&amp;R&amp;9&amp;D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0"/>
  <sheetViews>
    <sheetView showGridLines="0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E27" sqref="E27"/>
    </sheetView>
  </sheetViews>
  <sheetFormatPr defaultColWidth="8.88671875" defaultRowHeight="15.75"/>
  <cols>
    <col min="1" max="1" width="1.88671875" style="13" customWidth="1"/>
    <col min="2" max="2" width="2.88671875" style="13" customWidth="1"/>
    <col min="3" max="3" width="36.77734375" style="13" customWidth="1"/>
    <col min="4" max="4" width="12.99609375" style="14" customWidth="1"/>
    <col min="5" max="5" width="18.77734375" style="15" customWidth="1"/>
    <col min="6" max="6" width="8.3359375" style="16" customWidth="1"/>
    <col min="7" max="7" width="12.4453125" style="13" customWidth="1"/>
    <col min="8" max="8" width="12.88671875" style="13" customWidth="1"/>
    <col min="9" max="9" width="13.10546875" style="13" customWidth="1"/>
    <col min="10" max="10" width="14.10546875" style="13" customWidth="1"/>
    <col min="11" max="11" width="8.88671875" style="13" customWidth="1"/>
    <col min="12" max="12" width="14.6640625" style="13" customWidth="1"/>
    <col min="13" max="16384" width="8.88671875" style="13" customWidth="1"/>
  </cols>
  <sheetData>
    <row r="1" ht="6.75" customHeight="1" thickBot="1"/>
    <row r="2" spans="1:10" ht="39.75" customHeight="1" thickBot="1">
      <c r="A2" s="144"/>
      <c r="B2" s="150" t="s">
        <v>97</v>
      </c>
      <c r="C2" s="151"/>
      <c r="D2" s="151"/>
      <c r="E2" s="151"/>
      <c r="F2" s="151"/>
      <c r="G2" s="151"/>
      <c r="H2" s="151"/>
      <c r="I2" s="151"/>
      <c r="J2" s="152"/>
    </row>
    <row r="3" spans="2:10" ht="30" customHeight="1" thickBot="1">
      <c r="B3" s="17" t="s">
        <v>43</v>
      </c>
      <c r="C3" s="29"/>
      <c r="D3" s="19"/>
      <c r="E3" s="18"/>
      <c r="F3" s="19"/>
      <c r="G3" s="18"/>
      <c r="H3" s="15"/>
      <c r="I3" s="20" t="s">
        <v>39</v>
      </c>
      <c r="J3" s="142">
        <v>42702</v>
      </c>
    </row>
    <row r="4" spans="2:10" ht="27" customHeight="1">
      <c r="B4" s="155" t="s">
        <v>40</v>
      </c>
      <c r="C4" s="21"/>
      <c r="D4" s="22"/>
      <c r="E4" s="21"/>
      <c r="F4" s="23"/>
      <c r="G4" s="24" t="s">
        <v>41</v>
      </c>
      <c r="H4" s="25"/>
      <c r="I4" s="26"/>
      <c r="J4" s="27" t="s">
        <v>42</v>
      </c>
    </row>
    <row r="5" spans="2:10" ht="24" customHeight="1" hidden="1">
      <c r="B5" s="28"/>
      <c r="C5" s="29"/>
      <c r="D5" s="30"/>
      <c r="E5" s="31" t="s">
        <v>64</v>
      </c>
      <c r="F5" s="32"/>
      <c r="G5" s="33" t="s">
        <v>66</v>
      </c>
      <c r="H5" s="34" t="s">
        <v>66</v>
      </c>
      <c r="I5" s="35" t="s">
        <v>66</v>
      </c>
      <c r="J5" s="36" t="s">
        <v>66</v>
      </c>
    </row>
    <row r="6" spans="2:10" ht="30.75" customHeight="1" thickBot="1">
      <c r="B6" s="17"/>
      <c r="C6" s="37"/>
      <c r="D6" s="38"/>
      <c r="E6" s="39" t="s">
        <v>65</v>
      </c>
      <c r="F6" s="40" t="s">
        <v>44</v>
      </c>
      <c r="G6" s="41" t="s">
        <v>92</v>
      </c>
      <c r="H6" s="42">
        <v>75</v>
      </c>
      <c r="I6" s="43" t="s">
        <v>93</v>
      </c>
      <c r="J6" s="44"/>
    </row>
    <row r="7" spans="2:10" ht="31.5" customHeight="1">
      <c r="B7" s="45" t="s">
        <v>67</v>
      </c>
      <c r="C7" s="29"/>
      <c r="D7" s="30"/>
      <c r="E7" s="31"/>
      <c r="F7" s="23" t="s">
        <v>34</v>
      </c>
      <c r="G7" s="46">
        <v>15</v>
      </c>
      <c r="H7" s="47">
        <v>15</v>
      </c>
      <c r="I7" s="48">
        <v>15</v>
      </c>
      <c r="J7" s="49"/>
    </row>
    <row r="8" spans="2:10" ht="27" customHeight="1">
      <c r="B8" s="50" t="s">
        <v>88</v>
      </c>
      <c r="C8" s="29"/>
      <c r="D8" s="15"/>
      <c r="E8" s="51"/>
      <c r="F8" s="52" t="s">
        <v>34</v>
      </c>
      <c r="G8" s="53">
        <f>G6*G7</f>
        <v>900</v>
      </c>
      <c r="H8" s="54">
        <f>H6*H7</f>
        <v>1125</v>
      </c>
      <c r="I8" s="55">
        <f>I6*I7</f>
        <v>1350</v>
      </c>
      <c r="J8" s="56">
        <f>J6*J7</f>
        <v>0</v>
      </c>
    </row>
    <row r="9" spans="2:10" ht="27" customHeight="1">
      <c r="B9" s="50" t="s">
        <v>90</v>
      </c>
      <c r="C9" s="29"/>
      <c r="D9" s="30"/>
      <c r="E9" s="57"/>
      <c r="F9" s="52" t="s">
        <v>34</v>
      </c>
      <c r="G9" s="53">
        <v>75</v>
      </c>
      <c r="H9" s="58">
        <v>75</v>
      </c>
      <c r="I9" s="55">
        <v>75</v>
      </c>
      <c r="J9" s="59"/>
    </row>
    <row r="10" spans="2:10" ht="27" customHeight="1" hidden="1">
      <c r="B10" s="50" t="s">
        <v>45</v>
      </c>
      <c r="C10" s="29"/>
      <c r="D10" s="30"/>
      <c r="E10" s="57"/>
      <c r="F10" s="60" t="s">
        <v>34</v>
      </c>
      <c r="G10" s="61"/>
      <c r="H10" s="57"/>
      <c r="I10" s="30"/>
      <c r="J10" s="62"/>
    </row>
    <row r="11" spans="2:10" ht="30.75" customHeight="1" thickBot="1">
      <c r="B11" s="63" t="s">
        <v>46</v>
      </c>
      <c r="C11" s="64"/>
      <c r="D11" s="65"/>
      <c r="E11" s="66"/>
      <c r="F11" s="67" t="s">
        <v>34</v>
      </c>
      <c r="G11" s="68">
        <f>SUM(G8:G10)</f>
        <v>975</v>
      </c>
      <c r="H11" s="69">
        <f>SUM(H8:H10)</f>
        <v>1200</v>
      </c>
      <c r="I11" s="70">
        <f>SUM(I8:I10)</f>
        <v>1425</v>
      </c>
      <c r="J11" s="71">
        <f>SUM(J8:J10)</f>
        <v>0</v>
      </c>
    </row>
    <row r="12" spans="2:10" ht="27" customHeight="1">
      <c r="B12" s="72" t="s">
        <v>47</v>
      </c>
      <c r="C12" s="73"/>
      <c r="D12" s="74"/>
      <c r="E12" s="75"/>
      <c r="F12" s="76" t="s">
        <v>34</v>
      </c>
      <c r="G12" s="77">
        <v>80</v>
      </c>
      <c r="H12" s="78">
        <v>90</v>
      </c>
      <c r="I12" s="79">
        <v>100</v>
      </c>
      <c r="J12" s="80"/>
    </row>
    <row r="13" spans="2:10" ht="27" customHeight="1">
      <c r="B13" s="72" t="s">
        <v>91</v>
      </c>
      <c r="C13" s="73"/>
      <c r="D13" s="81">
        <v>3</v>
      </c>
      <c r="E13" s="82" t="s">
        <v>48</v>
      </c>
      <c r="F13" s="76" t="s">
        <v>34</v>
      </c>
      <c r="G13" s="77">
        <f>$D$13*G6</f>
        <v>180</v>
      </c>
      <c r="H13" s="78">
        <f>$D$13*H6</f>
        <v>225</v>
      </c>
      <c r="I13" s="79">
        <f>$D$13*I6</f>
        <v>270</v>
      </c>
      <c r="J13" s="83">
        <f>$D$13*J6</f>
        <v>0</v>
      </c>
    </row>
    <row r="14" spans="2:10" ht="27" customHeight="1">
      <c r="B14" s="72" t="s">
        <v>49</v>
      </c>
      <c r="C14" s="73"/>
      <c r="D14" s="74"/>
      <c r="E14" s="82"/>
      <c r="F14" s="76" t="s">
        <v>34</v>
      </c>
      <c r="G14" s="77">
        <v>200</v>
      </c>
      <c r="H14" s="78">
        <v>230</v>
      </c>
      <c r="I14" s="79">
        <v>260</v>
      </c>
      <c r="J14" s="80"/>
    </row>
    <row r="15" spans="2:10" ht="27" customHeight="1">
      <c r="B15" s="72" t="s">
        <v>50</v>
      </c>
      <c r="C15" s="73"/>
      <c r="D15" s="74"/>
      <c r="E15" s="82"/>
      <c r="F15" s="76" t="s">
        <v>34</v>
      </c>
      <c r="G15" s="77">
        <v>100</v>
      </c>
      <c r="H15" s="78">
        <v>110</v>
      </c>
      <c r="I15" s="79">
        <v>120</v>
      </c>
      <c r="J15" s="80"/>
    </row>
    <row r="16" spans="2:10" ht="27" customHeight="1">
      <c r="B16" s="72" t="s">
        <v>70</v>
      </c>
      <c r="C16" s="73"/>
      <c r="D16" s="74"/>
      <c r="E16" s="82"/>
      <c r="F16" s="76" t="s">
        <v>34</v>
      </c>
      <c r="G16" s="77">
        <v>100</v>
      </c>
      <c r="H16" s="78">
        <v>100</v>
      </c>
      <c r="I16" s="79">
        <v>100</v>
      </c>
      <c r="J16" s="80"/>
    </row>
    <row r="17" spans="2:10" ht="27" customHeight="1">
      <c r="B17" s="72" t="s">
        <v>51</v>
      </c>
      <c r="C17" s="73"/>
      <c r="D17" s="74"/>
      <c r="E17" s="82"/>
      <c r="F17" s="76" t="s">
        <v>34</v>
      </c>
      <c r="G17" s="77">
        <v>150</v>
      </c>
      <c r="H17" s="78">
        <v>150</v>
      </c>
      <c r="I17" s="79">
        <v>150</v>
      </c>
      <c r="J17" s="80"/>
    </row>
    <row r="18" spans="2:10" ht="27" customHeight="1">
      <c r="B18" s="72" t="s">
        <v>52</v>
      </c>
      <c r="C18" s="73"/>
      <c r="D18" s="81">
        <v>0.3</v>
      </c>
      <c r="E18" s="82" t="s">
        <v>48</v>
      </c>
      <c r="F18" s="76" t="s">
        <v>34</v>
      </c>
      <c r="G18" s="77">
        <f>$D18*G6</f>
        <v>18</v>
      </c>
      <c r="H18" s="78">
        <f>$D18*H6</f>
        <v>22.5</v>
      </c>
      <c r="I18" s="79">
        <f>$D18*I6</f>
        <v>27</v>
      </c>
      <c r="J18" s="83">
        <f>$D18*J6</f>
        <v>0</v>
      </c>
    </row>
    <row r="19" spans="2:10" ht="27" customHeight="1">
      <c r="B19" s="72" t="s">
        <v>69</v>
      </c>
      <c r="C19" s="73"/>
      <c r="D19" s="84">
        <v>0.03</v>
      </c>
      <c r="E19" s="75"/>
      <c r="F19" s="85" t="s">
        <v>34</v>
      </c>
      <c r="G19" s="77">
        <f>(SUM(G12:G16)+G18)*0.6*$D$19</f>
        <v>12.204</v>
      </c>
      <c r="H19" s="78">
        <f>(SUM(H12:H16)+H18)*0.6*$D$19</f>
        <v>13.995</v>
      </c>
      <c r="I19" s="79">
        <f>(SUM(I12:I16)+I18)*0.6*$D$19</f>
        <v>15.785999999999998</v>
      </c>
      <c r="J19" s="83">
        <f>(SUM(J12:J16)+J18)*0.6*$D$19</f>
        <v>0</v>
      </c>
    </row>
    <row r="20" spans="2:17" ht="31.5" customHeight="1" thickBot="1">
      <c r="B20" s="86" t="s">
        <v>53</v>
      </c>
      <c r="C20" s="87"/>
      <c r="D20" s="88"/>
      <c r="E20" s="89"/>
      <c r="F20" s="90" t="s">
        <v>34</v>
      </c>
      <c r="G20" s="91">
        <f>SUM(G12:G19)</f>
        <v>840.204</v>
      </c>
      <c r="H20" s="92">
        <f>SUM(H12:H19)</f>
        <v>941.495</v>
      </c>
      <c r="I20" s="93">
        <f>SUM(I12:I19)</f>
        <v>1042.786</v>
      </c>
      <c r="J20" s="94">
        <f>SUM(J12:J19)</f>
        <v>0</v>
      </c>
      <c r="Q20" s="95"/>
    </row>
    <row r="21" spans="2:10" ht="33" customHeight="1" thickBot="1">
      <c r="B21" s="96" t="s">
        <v>83</v>
      </c>
      <c r="C21" s="97"/>
      <c r="D21" s="98"/>
      <c r="E21" s="99"/>
      <c r="F21" s="100" t="s">
        <v>34</v>
      </c>
      <c r="G21" s="101">
        <f>G11-G20</f>
        <v>134.79600000000005</v>
      </c>
      <c r="H21" s="102">
        <f>H11-H20</f>
        <v>258.505</v>
      </c>
      <c r="I21" s="103">
        <f>I11-I20</f>
        <v>382.21399999999994</v>
      </c>
      <c r="J21" s="104">
        <f>J11-J20</f>
        <v>0</v>
      </c>
    </row>
    <row r="22" spans="2:10" ht="23.25" customHeight="1">
      <c r="B22" s="105" t="s">
        <v>22</v>
      </c>
      <c r="C22" s="153" t="s">
        <v>68</v>
      </c>
      <c r="D22" s="153"/>
      <c r="E22" s="153"/>
      <c r="F22" s="153"/>
      <c r="G22" s="153"/>
      <c r="H22" s="153"/>
      <c r="I22" s="153"/>
      <c r="J22" s="153"/>
    </row>
    <row r="23" spans="3:10" ht="12.75">
      <c r="C23" s="154"/>
      <c r="D23" s="154"/>
      <c r="E23" s="154"/>
      <c r="F23" s="154"/>
      <c r="G23" s="154"/>
      <c r="H23" s="154"/>
      <c r="I23" s="154"/>
      <c r="J23" s="154"/>
    </row>
    <row r="26" ht="24">
      <c r="B26" s="106"/>
    </row>
    <row r="29" spans="7:10" ht="24">
      <c r="G29" s="107"/>
      <c r="H29" s="107"/>
      <c r="I29" s="107"/>
      <c r="J29" s="107"/>
    </row>
    <row r="30" spans="7:10" ht="24">
      <c r="G30" s="106"/>
      <c r="H30" s="106"/>
      <c r="I30" s="106"/>
      <c r="J30" s="106"/>
    </row>
  </sheetData>
  <sheetProtection sheet="1" objects="1" scenarios="1"/>
  <mergeCells count="2">
    <mergeCell ref="B2:J2"/>
    <mergeCell ref="C22:J23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scale="88" r:id="rId2"/>
  <headerFooter alignWithMargins="0">
    <oddFooter>&amp;L&amp;9LEL Schwäbisch Gmünd
Abt. 2&amp;C&amp;9Ermittlung des maximalen 
Pachtpreises für Ackerland&amp;R&amp;9MaxPacht 2.0
Druckdatum: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Gmünd; Abt.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maxpacht_acker</dc:title>
  <dc:subject>Ermittlung des maximalen Pachtpreises für Ackerland</dc:subject>
  <dc:creator>Dr.Segger</dc:creator>
  <cp:keywords>maximaler Pachtpreis, Ackerland</cp:keywords>
  <dc:description>Version 1.1
Stand: 18.09.2001
entspricht Formular NR249</dc:description>
  <cp:lastModifiedBy>Segger, Volker (LEL)</cp:lastModifiedBy>
  <cp:lastPrinted>2016-10-13T10:56:46Z</cp:lastPrinted>
  <dcterms:created xsi:type="dcterms:W3CDTF">1998-07-31T06:38:21Z</dcterms:created>
  <dcterms:modified xsi:type="dcterms:W3CDTF">2016-11-28T12:39:36Z</dcterms:modified>
  <cp:category/>
  <cp:version/>
  <cp:contentType/>
  <cp:contentStatus/>
</cp:coreProperties>
</file>